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36" documentId="120_S{2AC9BD13-BADA-5192-A53E-5A8FF88502F6}" xr6:coauthVersionLast="47" xr6:coauthVersionMax="47" xr10:uidLastSave="{93E6ED6A-241E-4949-A69A-803BA715ACD3}"/>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<sst xmlns="http://schemas.openxmlformats.org/spreadsheetml/2006/main" count="180279" uniqueCount="39122">
  <si>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</si>
  <si>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</si>
  <si>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</si>
  <si>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</si>
  <si>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</si>
  <si>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</si>
  <si>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</si>
  <si>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</si>
  <si>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</si>
  <si>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</si>
  <si>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</si>
  <si>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</si>
  <si>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</si>
  <si>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</si>
  <si>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</si>
  <si>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</si>
  <si>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</si>
  <si>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</si>
  <si>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</si>
  <si>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</si>
  <si>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</si>
  <si>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</si>
  <si>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</si>
  <si>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</si>
  <si>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</si>
  <si>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</si>
  <si>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</si>
  <si>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</si>
  <si>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</si>
  <si>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</si>
  <si>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</si>
  <si>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</si>
  <si>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</si>
  <si>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</si>
  <si>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</si>
  <si>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</si>
  <si>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</si>
  <si>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</si>
  <si>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</si>
  <si>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</si>
  <si>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</si>
  <si>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</si>
  <si>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</si>
  <si>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</si>
  <si>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</si>
  <si>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</si>
  <si>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</si>
  <si>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</si>
  <si>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</si>
  <si>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</si>
  <si>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</si>
  <si>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</si>
  <si>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</si>
  <si>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</si>
  <si>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</si>
  <si>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</si>
  <si>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</si>
  <si>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</si>
  <si>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</si>
  <si>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</si>
  <si>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</si>
  <si>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</si>
  <si>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</si>
  <si>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</si>
  <si>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</si>
  <si>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</si>
  <si>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</si>
  <si>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</si>
  <si>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</si>
  <si>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</si>
  <si>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</si>
  <si>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</si>
  <si>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</si>
  <si>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</si>
  <si>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</si>
  <si>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</si>
  <si>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</si>
  <si>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</si>
  <si>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</si>
  <si>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</si>
  <si>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</si>
  <si>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</si>
  <si>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</si>
  <si>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</si>
  <si>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</si>
  <si>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</si>
  <si>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</si>
  <si>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</si>
  <si>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</si>
  <si>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</si>
  <si>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</si>
  <si>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</si>
  <si>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</si>
  <si>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</si>
  <si>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</si>
  <si>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</si>
  <si>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</si>
  <si>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</si>
  <si>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</si>
  <si>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</si>
  <si>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</si>
  <si>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</si>
  <si>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</si>
  <si>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</si>
  <si>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</si>
  <si>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</si>
  <si>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</si>
  <si>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</si>
  <si>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</si>
  <si>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</si>
  <si>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</si>
  <si>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</si>
  <si>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</si>
  <si>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</si>
  <si>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</si>
  <si>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</si>
  <si>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</si>
  <si>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</si>
  <si>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</si>
  <si>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</si>
  <si>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</si>
  <si>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</si>
  <si>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</si>
  <si>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</si>
  <si>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</si>
  <si>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</si>
  <si>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</si>
  <si>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</si>
  <si>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</si>
  <si>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</si>
  <si>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</si>
  <si>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</si>
  <si>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</si>
  <si>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</si>
  <si>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</si>
  <si>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</si>
  <si>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</si>
  <si>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</si>
  <si>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</si>
  <si>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</si>
  <si>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</si>
  <si>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</si>
  <si>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</si>
  <si>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</si>
  <si>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</si>
  <si>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</si>
  <si>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</si>
  <si>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</si>
  <si>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</si>
  <si>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</si>
  <si>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</si>
  <si>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</si>
  <si>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</si>
  <si>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</si>
  <si>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</si>
  <si>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</si>
  <si>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</si>
  <si>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</si>
  <si>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</si>
  <si>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</si>
  <si>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</si>
  <si>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</si>
  <si>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</si>
  <si>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</si>
  <si>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</si>
  <si>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</si>
  <si>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</si>
  <si>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</si>
  <si>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</si>
  <si>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</si>
  <si>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</si>
  <si>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</si>
  <si>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</si>
  <si>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</si>
  <si>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</si>
  <si>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</si>
  <si>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</si>
  <si>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</si>
  <si>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</si>
  <si>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</si>
  <si>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</si>
  <si>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</si>
  <si>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</si>
  <si>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</si>
  <si>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</si>
  <si>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</si>
  <si>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</si>
  <si>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</si>
  <si>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</si>
  <si>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</si>
  <si>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</si>
  <si>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</si>
  <si>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</si>
  <si>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</si>
  <si>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</si>
  <si>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</si>
  <si>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</si>
  <si>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</si>
  <si>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</si>
  <si>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</si>
  <si>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</si>
  <si>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</si>
  <si>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</si>
  <si>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</si>
  <si>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</si>
  <si>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</si>
  <si>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</si>
  <si>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</si>
  <si>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</si>
  <si>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</si>
  <si>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</si>
  <si>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</si>
  <si>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</si>
  <si>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</si>
  <si>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</si>
  <si>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</si>
  <si>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</si>
  <si>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</si>
  <si>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</si>
  <si>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</si>
  <si>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</si>
  <si>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</si>
  <si>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</si>
  <si>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</si>
  <si>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</si>
  <si>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</si>
  <si>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</si>
  <si>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</si>
  <si>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</si>
  <si>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</si>
  <si>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</si>
  <si>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</si>
  <si>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</si>
  <si>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</si>
  <si>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</si>
  <si>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</si>
  <si>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</si>
  <si>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</si>
  <si>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</si>
  <si>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</si>
  <si>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</si>
  <si>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</si>
  <si>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</si>
  <si>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</si>
  <si>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</si>
  <si>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</si>
  <si>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</si>
  <si>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</si>
  <si>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</si>
  <si>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</si>
  <si>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</si>
  <si>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</si>
  <si>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</si>
  <si>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</si>
  <si>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</si>
  <si>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</si>
  <si>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</si>
  <si>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</si>
  <si>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</si>
  <si>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</si>
  <si>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</si>
  <si>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</si>
  <si>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</si>
  <si>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</si>
  <si>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</si>
  <si>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</si>
  <si>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</si>
  <si>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</si>
  <si>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</si>
  <si>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</si>
  <si>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</si>
  <si>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</si>
  <si>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</si>
  <si>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</si>
  <si>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</si>
  <si>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</si>
  <si>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</si>
  <si>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</si>
  <si>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</si>
  <si>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</si>
  <si>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</si>
  <si>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</si>
  <si>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</si>
  <si>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</si>
  <si>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</si>
  <si>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</si>
  <si>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</si>
  <si>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</si>
  <si>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</si>
  <si>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</si>
  <si>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</si>
  <si>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</si>
  <si>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</si>
  <si>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</si>
  <si>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</si>
  <si>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</si>
  <si>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</si>
  <si>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</si>
  <si>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</si>
  <si>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</si>
  <si>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</si>
  <si>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</si>
  <si>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</si>
  <si>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</si>
  <si>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</si>
  <si>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</si>
  <si>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</si>
  <si>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</si>
  <si>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</si>
  <si>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</si>
  <si>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</si>
  <si>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</si>
  <si>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</si>
  <si>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</si>
  <si>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</si>
  <si>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</si>
  <si>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</si>
  <si>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</si>
  <si>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</si>
  <si>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</si>
  <si>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</si>
  <si>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</si>
  <si>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</si>
  <si>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</si>
  <si>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</si>
  <si>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</si>
  <si>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</si>
  <si>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</si>
  <si>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</si>
  <si>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</si>
  <si>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</si>
  <si>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</si>
  <si>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</si>
  <si>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</si>
  <si>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</si>
  <si>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</si>
  <si>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</si>
  <si>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</si>
  <si>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</si>
  <si>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</si>
  <si>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</si>
  <si>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</si>
  <si>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</si>
  <si>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</si>
  <si>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</si>
  <si>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</si>
  <si>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</si>
  <si>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</si>
  <si>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</si>
  <si>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</si>
  <si>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</si>
  <si>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</si>
  <si>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</si>
  <si>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</si>
  <si>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</si>
  <si>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</si>
  <si>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</si>
  <si>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</si>
  <si>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</si>
  <si>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</si>
  <si>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</si>
  <si>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</si>
  <si>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</si>
  <si>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</si>
  <si>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</si>
  <si>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</si>
  <si>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</si>
  <si>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</si>
  <si>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</si>
  <si>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</si>
  <si>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</si>
  <si>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</si>
  <si>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</si>
  <si>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</si>
  <si>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</si>
  <si>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</si>
  <si>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</si>
  <si>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</si>
  <si>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</si>
  <si>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</si>
  <si>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</si>
  <si>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</si>
  <si>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</si>
  <si>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</si>
  <si>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</si>
  <si>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</si>
  <si>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</si>
  <si>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</si>
  <si>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</si>
  <si>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</si>
  <si>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</si>
  <si>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</si>
  <si>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</si>
  <si>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</si>
  <si>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</si>
  <si>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</si>
  <si>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</si>
  <si>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</si>
  <si>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</si>
  <si>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</si>
  <si>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</si>
  <si>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</si>
  <si>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</si>
  <si>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</si>
  <si>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</si>
  <si>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</si>
  <si>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</si>
  <si>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</si>
  <si>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</si>
  <si>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</si>
  <si>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</si>
  <si>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</si>
  <si>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</si>
  <si>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</si>
  <si>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</si>
  <si>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</si>
  <si>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</si>
  <si>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</si>
  <si>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</si>
  <si>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</si>
  <si>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</si>
  <si>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</si>
  <si>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</si>
  <si>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</si>
  <si>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</si>
  <si>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</si>
  <si>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</si>
  <si>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</si>
  <si>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</si>
  <si>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</si>
  <si>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</si>
  <si>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</si>
  <si>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</si>
  <si>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</si>
  <si>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</si>
  <si>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</si>
  <si>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</si>
  <si>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</si>
  <si>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</si>
  <si>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</si>
  <si>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</si>
  <si>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</si>
  <si>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</si>
  <si>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</si>
  <si>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</si>
  <si>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</si>
  <si>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</si>
  <si>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</si>
  <si>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</si>
  <si>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</si>
  <si>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</si>
  <si>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</si>
  <si>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</si>
  <si>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</si>
  <si>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</si>
  <si>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</si>
  <si>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</si>
  <si>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</si>
  <si>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</si>
  <si>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</si>
  <si>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</si>
  <si>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</si>
  <si>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</si>
  <si>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</si>
  <si>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</si>
  <si>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</si>
  <si>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</si>
  <si>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</si>
  <si>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</si>
  <si>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</si>
  <si>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</si>
  <si>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</si>
  <si>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</si>
  <si>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</si>
  <si>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</si>
  <si>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</si>
  <si>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</si>
  <si>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</si>
  <si>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</si>
  <si>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</si>
  <si>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</si>
  <si>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</si>
  <si>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</si>
  <si>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</si>
  <si>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</si>
  <si>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</si>
  <si>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</si>
  <si>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</si>
  <si>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</si>
  <si>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</si>
  <si>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</si>
  <si>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</si>
  <si>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</si>
  <si>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</si>
  <si>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</si>
  <si>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</si>
  <si>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</si>
  <si>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</si>
  <si>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</si>
  <si>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</si>
  <si>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</si>
  <si>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</si>
  <si>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</si>
  <si>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</si>
  <si>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</si>
  <si>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</si>
  <si>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</si>
  <si>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</si>
  <si>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</si>
  <si>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</si>
  <si>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</si>
  <si>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</si>
  <si>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</si>
  <si>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</si>
  <si>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</si>
  <si>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</si>
  <si>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</si>
  <si>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</si>
  <si>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</si>
  <si>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</si>
  <si>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</si>
  <si>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</si>
  <si>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</si>
  <si>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</si>
  <si>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</si>
  <si>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</si>
  <si>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</si>
  <si>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</si>
  <si>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</si>
  <si>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</si>
  <si>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</si>
  <si>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</si>
  <si>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</si>
  <si>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</si>
  <si>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</si>
  <si>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</si>
  <si>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</si>
  <si>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</si>
  <si>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</si>
  <si>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</si>
  <si>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</si>
  <si>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</si>
  <si>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</si>
  <si>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</si>
  <si>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</si>
  <si>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</si>
  <si>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</si>
  <si>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</si>
  <si>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</si>
  <si>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</si>
  <si>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</si>
  <si>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</si>
  <si>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</si>
  <si>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</si>
  <si>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</si>
  <si>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</si>
  <si>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</si>
  <si>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</si>
  <si>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</si>
  <si>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</si>
  <si>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</si>
  <si>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</si>
  <si>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</si>
  <si>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</si>
  <si>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</si>
  <si>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</si>
  <si>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</si>
  <si>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</si>
  <si>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</si>
  <si>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</si>
  <si>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</si>
  <si>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</si>
  <si>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</si>
  <si>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</si>
  <si>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</si>
  <si>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</si>
  <si>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</si>
  <si>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</si>
  <si>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</si>
  <si>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</si>
  <si>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</si>
  <si>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</si>
  <si>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</si>
  <si>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</si>
  <si>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</si>
  <si>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</si>
  <si>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</si>
  <si>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</si>
  <si>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</si>
  <si>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</si>
  <si>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</si>
  <si>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</si>
  <si>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</si>
  <si>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</si>
  <si>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</si>
  <si>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</si>
  <si>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</si>
  <si>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</si>
  <si>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</si>
  <si>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</si>
  <si>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</si>
  <si>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</si>
  <si>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</si>
  <si>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</si>
  <si>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</si>
  <si>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</si>
  <si>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</si>
  <si>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</si>
  <si>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</si>
  <si>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</si>
  <si>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</si>
  <si>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</si>
  <si>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</si>
  <si>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</si>
  <si>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</si>
  <si>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</si>
  <si>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</si>
  <si>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</si>
  <si>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</si>
  <si>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</si>
  <si>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</si>
  <si>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</si>
  <si>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</si>
  <si>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</si>
  <si>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</si>
  <si>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</si>
  <si>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</si>
  <si>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</si>
  <si>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</si>
  <si>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</si>
  <si>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</si>
  <si>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</si>
  <si>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</si>
  <si>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</si>
  <si>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</si>
  <si>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</si>
  <si>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</si>
  <si>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</si>
  <si>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</si>
  <si>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</si>
  <si>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</si>
  <si>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</si>
  <si>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</si>
  <si>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</si>
  <si>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</si>
  <si>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</si>
  <si>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</si>
  <si>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</si>
  <si>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</si>
  <si>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</si>
  <si>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</si>
  <si>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</si>
  <si>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</si>
  <si>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</si>
  <si>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</si>
  <si>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</si>
  <si>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</si>
  <si>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</si>
  <si>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</si>
  <si>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</si>
  <si>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</si>
  <si>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</si>
  <si>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</si>
  <si>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</si>
  <si>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</si>
  <si>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</si>
  <si>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</si>
  <si>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</si>
  <si>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</si>
  <si>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</si>
  <si>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</si>
  <si>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</si>
  <si>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</si>
  <si>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</si>
  <si>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</si>
  <si>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</si>
  <si>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</si>
  <si>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</si>
  <si>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</si>
  <si>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</si>
  <si>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</si>
  <si>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</si>
  <si>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</si>
  <si>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</si>
  <si>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</si>
  <si>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</si>
  <si>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</si>
  <si>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</si>
  <si>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</si>
  <si>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</si>
  <si>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</si>
  <si>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</si>
  <si>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</si>
  <si>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</si>
  <si>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</si>
  <si>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</si>
  <si>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</si>
  <si>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</si>
  <si>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</si>
  <si>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</si>
  <si>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</si>
  <si>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</si>
  <si>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</si>
  <si>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</si>
  <si>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</si>
  <si>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</si>
  <si>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</si>
  <si>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</si>
  <si>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</si>
  <si>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</si>
  <si>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</si>
  <si>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</si>
  <si>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</si>
  <si>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</si>
  <si>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</si>
  <si>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</si>
  <si>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</si>
  <si>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</si>
  <si>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</si>
  <si>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</si>
  <si>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</si>
  <si>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</si>
  <si>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</si>
  <si>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</si>
  <si>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</si>
  <si>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</si>
  <si>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</si>
  <si>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</si>
  <si>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</si>
  <si>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</si>
  <si>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</si>
  <si>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</si>
  <si>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</si>
  <si>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</si>
  <si>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</si>
  <si>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</si>
  <si>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</si>
  <si>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</si>
  <si>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</si>
  <si>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</si>
  <si>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</si>
  <si>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</si>
  <si>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</si>
  <si>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</si>
  <si>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</si>
  <si>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</si>
  <si>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</si>
  <si>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</si>
  <si>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</si>
  <si>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</si>
  <si>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</si>
  <si>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</si>
  <si>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</si>
  <si>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</si>
  <si>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</si>
  <si>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</si>
  <si>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</si>
  <si>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</si>
  <si>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</si>
  <si>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</si>
  <si>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</si>
  <si>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</si>
  <si>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</si>
  <si>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</si>
  <si>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</si>
  <si>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</si>
  <si>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</si>
  <si>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</si>
  <si>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</si>
  <si>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</si>
  <si>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</si>
  <si>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</si>
  <si>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</si>
  <si>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</si>
  <si>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</si>
  <si>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</si>
  <si>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</si>
  <si>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</si>
  <si>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</si>
  <si>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</si>
  <si>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</si>
  <si>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</si>
  <si>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</si>
  <si>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</si>
  <si>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</si>
  <si>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</si>
  <si>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</si>
  <si>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</si>
  <si>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</si>
  <si>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</si>
  <si>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</si>
  <si>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</si>
  <si>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</si>
  <si>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</si>
  <si>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</si>
  <si>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</si>
  <si>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</si>
  <si>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</si>
  <si>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</si>
  <si>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</si>
  <si>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</si>
  <si>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</si>
  <si>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</si>
  <si>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</si>
  <si>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</si>
  <si>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</si>
  <si>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</si>
  <si>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</si>
  <si>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</si>
  <si>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</si>
  <si>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</si>
  <si>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</si>
  <si>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</si>
  <si>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</si>
  <si>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</si>
  <si>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</si>
  <si>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</si>
  <si>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</si>
  <si>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</si>
  <si>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</si>
  <si>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</si>
  <si>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</si>
  <si>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</si>
  <si>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</si>
  <si>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</si>
  <si>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</si>
  <si>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</si>
  <si>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</si>
  <si>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</si>
  <si>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</si>
  <si>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</si>
  <si>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</si>
  <si>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</si>
  <si>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</si>
  <si>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</si>
  <si>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</si>
  <si>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</si>
  <si>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</si>
  <si>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</si>
  <si>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</si>
  <si>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</si>
  <si>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</si>
  <si>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</si>
  <si>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</si>
  <si>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</si>
  <si>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</si>
  <si>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</si>
  <si>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</si>
  <si>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</si>
  <si>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</si>
  <si>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</si>
  <si>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</si>
  <si>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</si>
  <si>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</si>
  <si>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</si>
  <si>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</si>
  <si>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</si>
  <si>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</si>
  <si>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</si>
  <si>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</si>
  <si>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</si>
  <si>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</si>
  <si>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</si>
  <si>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</si>
  <si>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</si>
  <si>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</si>
  <si>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</si>
  <si>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</si>
  <si>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</si>
  <si>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</si>
  <si>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</si>
  <si>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</si>
  <si>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</si>
  <si>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</si>
  <si>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</si>
  <si>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</si>
  <si>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</si>
  <si>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</si>
  <si>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</si>
  <si>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</si>
  <si>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</si>
  <si>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</si>
  <si>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</si>
  <si>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</si>
  <si>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</si>
  <si>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</si>
  <si>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</si>
  <si>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</si>
  <si>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</si>
  <si>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</si>
  <si>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</si>
  <si>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</si>
  <si>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</si>
  <si>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</si>
  <si>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</si>
  <si>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</si>
  <si>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</si>
  <si>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</si>
  <si>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</si>
  <si>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</si>
  <si>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</si>
  <si>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</si>
  <si>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</si>
  <si>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</si>
  <si>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</si>
  <si>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</si>
  <si>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</si>
  <si>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</si>
  <si>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</si>
  <si>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</si>
  <si>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</si>
  <si>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</si>
  <si>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</si>
  <si>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</si>
  <si>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</si>
  <si>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</si>
  <si>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</si>
  <si>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</si>
  <si>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</si>
  <si>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</si>
  <si>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</si>
  <si>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</si>
  <si>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</si>
  <si>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</si>
  <si>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</si>
  <si>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</si>
  <si>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</si>
  <si>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</si>
  <si>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</si>
  <si>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</si>
  <si>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</si>
  <si>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</si>
  <si>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</si>
  <si>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</si>
  <si>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</si>
  <si>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</si>
  <si>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</si>
  <si>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</si>
  <si>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</si>
  <si>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</si>
  <si>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</si>
  <si>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</si>
  <si>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</si>
  <si>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</si>
  <si>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</si>
  <si>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</si>
  <si>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</si>
  <si>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</si>
  <si>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</si>
  <si>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</si>
  <si>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</si>
  <si>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</si>
  <si>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</si>
  <si>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</si>
  <si>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</si>
  <si>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</si>
  <si>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</si>
  <si>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</si>
  <si>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</si>
  <si>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</si>
  <si>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</si>
  <si>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</si>
  <si>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</si>
  <si>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</si>
  <si>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</si>
  <si>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</si>
  <si>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</si>
  <si>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</si>
  <si>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</si>
  <si>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</si>
  <si>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</si>
  <si>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</si>
  <si>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</si>
  <si>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</si>
  <si>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</si>
  <si>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</si>
  <si>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</si>
  <si>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</si>
  <si>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</si>
  <si>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</si>
  <si>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</si>
  <si>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</si>
  <si>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</si>
  <si>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</si>
  <si>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</si>
  <si>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</si>
  <si>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</si>
  <si>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</si>
  <si>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</si>
  <si>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</si>
  <si>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</si>
  <si>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</si>
  <si>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</si>
  <si>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</si>
  <si>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</si>
  <si>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</si>
  <si>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</si>
  <si>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</si>
  <si>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</si>
  <si>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</si>
  <si>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</si>
  <si>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</si>
  <si>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</si>
  <si>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</si>
  <si>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</si>
  <si>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</si>
  <si>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</si>
  <si>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</si>
  <si>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</si>
  <si>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</si>
  <si>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</si>
  <si>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</si>
  <si>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</si>
  <si>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</si>
  <si>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</si>
  <si>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</si>
  <si>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</si>
  <si>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</si>
  <si>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</si>
  <si>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</si>
  <si>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</si>
  <si>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</si>
  <si>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</si>
  <si>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</si>
  <si>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</si>
  <si>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</si>
  <si>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</si>
  <si>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</si>
  <si>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</si>
  <si>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</si>
  <si>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</si>
  <si>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</si>
  <si>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</si>
  <si>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</si>
  <si>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</si>
  <si>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</si>
  <si>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</si>
  <si>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</si>
  <si>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</si>
  <si>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</si>
  <si>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</si>
  <si>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</si>
  <si>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</si>
  <si>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</si>
  <si>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</si>
  <si>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</si>
  <si>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</si>
  <si>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</si>
  <si>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</si>
  <si>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</si>
  <si>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</si>
  <si>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</si>
  <si>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</si>
  <si>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</si>
  <si>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</si>
  <si>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</si>
  <si>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</si>
  <si>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</si>
  <si>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</si>
  <si>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</si>
  <si>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</si>
  <si>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</si>
  <si>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</si>
  <si>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</si>
  <si>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</si>
  <si>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</si>
  <si>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</si>
  <si>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</si>
  <si>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</si>
  <si>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</si>
  <si>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</si>
  <si>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</si>
  <si>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</si>
  <si>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</si>
  <si>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</si>
  <si>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</si>
  <si>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</si>
  <si>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</si>
  <si>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</si>
  <si>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</si>
  <si>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</si>
  <si>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</si>
  <si>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</si>
  <si>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</si>
  <si>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</si>
  <si>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</si>
  <si>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</si>
  <si>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</si>
  <si>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</si>
  <si>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</si>
  <si>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</si>
  <si>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</si>
  <si>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</si>
  <si>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</si>
  <si>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</si>
  <si>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</si>
  <si>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</si>
  <si>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</si>
  <si>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</si>
  <si>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</si>
  <si>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</si>
  <si>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</si>
  <si>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</si>
  <si>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</si>
  <si>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</si>
  <si>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</si>
  <si>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</si>
  <si>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</si>
  <si>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</si>
  <si>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</si>
  <si>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</si>
  <si>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</si>
  <si>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</si>
  <si>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</si>
  <si>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</si>
  <si>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</si>
  <si>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</si>
  <si>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</si>
  <si>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</si>
  <si>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</si>
  <si>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</si>
  <si>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</si>
  <si>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</si>
  <si>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</si>
  <si>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</si>
  <si>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</si>
  <si>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</si>
  <si>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</si>
  <si>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</si>
  <si>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</si>
  <si>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</si>
  <si>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</si>
  <si>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</si>
  <si>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</si>
  <si>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</si>
  <si>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</si>
  <si>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</si>
  <si>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</si>
  <si>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</si>
  <si>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</si>
  <si>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</si>
  <si>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</si>
  <si>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</si>
  <si>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</si>
  <si>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</si>
  <si>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</si>
  <si>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</si>
  <si>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</si>
  <si>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</si>
  <si>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</si>
  <si>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</si>
  <si>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</si>
  <si>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</si>
  <si>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</si>
  <si>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</si>
  <si>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</si>
  <si>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</si>
  <si>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</si>
  <si>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</si>
  <si>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</si>
  <si>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</si>
  <si>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</si>
  <si>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</si>
  <si>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</si>
  <si>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</si>
  <si>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</si>
  <si>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</si>
  <si>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</si>
  <si>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</si>
  <si>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</si>
  <si>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</si>
  <si>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</si>
  <si>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</si>
  <si>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</si>
  <si>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</si>
  <si>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</si>
  <si>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</si>
  <si>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</si>
  <si>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</si>
  <si>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</si>
  <si>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</si>
  <si>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</si>
  <si>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</si>
  <si>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</si>
  <si>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</si>
  <si>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</si>
  <si>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</si>
  <si>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</si>
  <si>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</si>
  <si>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</si>
  <si>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</si>
  <si>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</si>
  <si>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</si>
  <si>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</si>
  <si>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</si>
  <si>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</si>
  <si>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</si>
  <si>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</si>
  <si>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</si>
  <si>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</si>
  <si>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</si>
  <si>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</si>
  <si>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</si>
  <si>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</si>
  <si>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</si>
  <si>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</si>
  <si>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</si>
  <si>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</si>
  <si>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</si>
  <si>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</si>
  <si>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</si>
  <si>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</si>
  <si>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</si>
  <si>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</si>
  <si>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</si>
  <si>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</si>
  <si>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</si>
  <si>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</si>
  <si>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</si>
  <si>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</si>
  <si>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</si>
  <si>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</si>
  <si>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</si>
  <si>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</si>
  <si>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</si>
  <si>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</si>
  <si>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</si>
  <si>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</si>
  <si>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</si>
  <si>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</si>
  <si>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</si>
  <si>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</si>
  <si>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</si>
  <si>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</si>
  <si>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</si>
  <si>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</si>
  <si>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</si>
  <si>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</si>
  <si>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</si>
  <si>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</si>
  <si>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</si>
  <si>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</si>
  <si>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</si>
  <si>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</si>
  <si>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</si>
  <si>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</si>
  <si>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</si>
  <si>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</si>
  <si>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</si>
  <si>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</si>
  <si>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</si>
  <si>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</si>
  <si>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</si>
  <si>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</si>
  <si>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</si>
  <si>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</si>
  <si>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</si>
  <si>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</si>
  <si>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</si>
  <si>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</si>
  <si>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</si>
  <si>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</si>
  <si>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</si>
  <si>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</si>
  <si>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</si>
  <si>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</si>
  <si>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</si>
  <si>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</si>
  <si>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</si>
  <si>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</si>
  <si>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</si>
  <si>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</si>
  <si>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</si>
  <si>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</si>
  <si>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</si>
  <si>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</si>
  <si>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</si>
  <si>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</si>
  <si>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</si>
  <si>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</si>
  <si>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</si>
  <si>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</si>
  <si>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</si>
  <si>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</si>
  <si>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</si>
  <si>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</si>
  <si>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</si>
  <si>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</si>
  <si>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</si>
  <si>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</si>
  <si>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</si>
  <si>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</si>
  <si>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</si>
  <si>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</si>
  <si>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</si>
  <si>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</si>
  <si>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</si>
  <si>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</si>
  <si>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</si>
  <si>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</si>
  <si>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</si>
  <si>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</si>
  <si>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</si>
  <si>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</si>
  <si>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</si>
  <si>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</si>
  <si>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</si>
  <si>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</si>
  <si>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</si>
  <si>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</si>
  <si>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</si>
  <si>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</si>
  <si>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</si>
  <si>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</si>
  <si>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</si>
  <si>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</si>
  <si>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</si>
  <si>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</si>
  <si>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</si>
  <si>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</si>
  <si>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</si>
  <si>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</si>
  <si>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</si>
  <si>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</si>
  <si>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</si>
  <si>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</si>
  <si>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</si>
  <si>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</si>
  <si>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</si>
  <si>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</si>
  <si>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</si>
  <si>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</si>
  <si>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</si>
  <si>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</si>
  <si>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</si>
  <si>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</si>
  <si>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</si>
  <si>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</si>
  <si>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</si>
  <si>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</si>
  <si>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</si>
  <si>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</si>
  <si>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</si>
  <si>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</si>
  <si>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</si>
  <si>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</si>
  <si>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</si>
  <si>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</si>
  <si>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</si>
  <si>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</si>
  <si>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</si>
  <si>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</si>
  <si>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</si>
  <si>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</si>
  <si>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</si>
  <si>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</si>
  <si>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</si>
  <si>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</si>
  <si>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</si>
  <si>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</si>
  <si>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</si>
  <si>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</si>
  <si>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</si>
  <si>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</si>
  <si>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</si>
  <si>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</si>
  <si>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</si>
  <si>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</si>
  <si>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</si>
  <si>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</si>
  <si>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</si>
  <si>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</si>
  <si>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</si>
  <si>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</si>
  <si>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</si>
  <si>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</si>
  <si>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</si>
  <si>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</si>
  <si>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</si>
  <si>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</si>
  <si>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</si>
  <si>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</si>
  <si>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</si>
  <si>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</si>
  <si>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</si>
  <si>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</si>
  <si>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</si>
  <si>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</si>
  <si>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</si>
  <si>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</si>
  <si>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</si>
  <si>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</si>
  <si>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</si>
  <si>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</si>
  <si>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</si>
  <si>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</si>
  <si>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</si>
  <si>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</si>
  <si>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</si>
  <si>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</si>
  <si>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</si>
  <si>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</si>
  <si>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</si>
  <si>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</si>
  <si>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</si>
  <si>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</si>
  <si>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</si>
  <si>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</si>
  <si>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</si>
  <si>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</si>
  <si>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</si>
  <si>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</si>
  <si>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</si>
  <si>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</si>
  <si>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</si>
  <si>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</si>
  <si>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</si>
  <si>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</si>
  <si>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</si>
  <si>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</si>
  <si>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</si>
  <si>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</si>
  <si>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</si>
  <si>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</si>
  <si>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</si>
  <si>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</si>
  <si>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</si>
  <si>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</si>
  <si>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</si>
  <si>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</si>
  <si>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</si>
  <si>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</si>
  <si>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</si>
  <si>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</si>
  <si>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</si>
  <si>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</si>
  <si>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</si>
  <si>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</si>
  <si>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</si>
  <si>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</si>
  <si>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</si>
  <si>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</si>
  <si>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</si>
  <si>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</si>
  <si>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</si>
  <si>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</si>
  <si>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</si>
  <si>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</si>
  <si>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</si>
  <si>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</si>
  <si>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</si>
  <si>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</si>
  <si>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</si>
  <si>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</si>
  <si>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</si>
  <si>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</si>
  <si>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</si>
  <si>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</si>
  <si>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</si>
  <si>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</si>
  <si>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</si>
  <si>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</si>
  <si>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</si>
  <si>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</si>
  <si>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</si>
  <si>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</si>
  <si>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</si>
  <si>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</si>
  <si>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</si>
  <si>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</si>
  <si>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</si>
  <si>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</si>
  <si>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</si>
  <si>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</si>
  <si>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</si>
  <si>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</si>
  <si>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</si>
  <si>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</si>
  <si>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</si>
  <si>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</si>
  <si>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</si>
  <si>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</si>
  <si>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</si>
  <si>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</si>
  <si>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</si>
  <si>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</si>
  <si>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</si>
  <si>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</si>
  <si>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</si>
  <si>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</si>
  <si>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</si>
  <si>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</si>
  <si>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</si>
  <si>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</si>
  <si>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</si>
  <si>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</si>
  <si>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</si>
  <si>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</si>
  <si>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</si>
  <si>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</si>
  <si>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</si>
  <si>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</si>
  <si>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</si>
  <si>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</si>
  <si>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</si>
  <si>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</si>
  <si>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</si>
  <si>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</si>
  <si>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</si>
  <si>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</si>
  <si>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</si>
  <si>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</si>
  <si>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</si>
  <si>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</si>
  <si>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</si>
  <si>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</si>
  <si>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</si>
  <si>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</si>
  <si>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</si>
  <si>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</si>
  <si>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</si>
  <si>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</si>
  <si>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</si>
  <si>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</si>
  <si>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</si>
  <si>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</si>
  <si>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</si>
  <si>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</si>
  <si>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</si>
  <si>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</si>
  <si>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</si>
  <si>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</si>
  <si>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</si>
  <si>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</si>
  <si>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</si>
  <si>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</si>
  <si>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</si>
  <si>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</si>
  <si>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</si>
  <si>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</si>
  <si>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</si>
  <si>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</si>
  <si>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</si>
  <si>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</si>
  <si>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</si>
  <si>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</si>
  <si>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</si>
  <si>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</si>
  <si>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</si>
  <si>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</si>
  <si>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</si>
  <si>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</si>
  <si>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</si>
  <si>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</si>
  <si>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</si>
  <si>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</si>
  <si>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</si>
  <si>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</si>
  <si>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</si>
  <si>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</si>
  <si>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</si>
  <si>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</si>
  <si>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</si>
  <si>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</si>
  <si>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</si>
  <si>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</si>
  <si>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</si>
  <si>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</si>
  <si>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</si>
  <si>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</si>
  <si>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</si>
  <si>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</si>
  <si>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</si>
  <si>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</si>
  <si>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</si>
  <si>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</si>
  <si>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</si>
  <si>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</si>
  <si>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</si>
  <si>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</si>
  <si>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</si>
  <si>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</si>
  <si>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</si>
  <si>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</si>
  <si>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</si>
  <si>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</si>
  <si>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</si>
  <si>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</si>
  <si>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</si>
  <si>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</si>
  <si>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</si>
  <si>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</si>
  <si>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</si>
  <si>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</si>
  <si>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</si>
  <si>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</si>
  <si>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</si>
  <si>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</si>
  <si>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</si>
  <si>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</si>
  <si>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</si>
  <si>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</si>
  <si>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</si>
  <si>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</si>
  <si>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</si>
  <si>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</si>
  <si>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</si>
  <si>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</si>
  <si>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</si>
  <si>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</si>
  <si>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</si>
  <si>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</si>
  <si>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</si>
  <si>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</si>
  <si>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</si>
  <si>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</si>
  <si>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</si>
  <si>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</si>
  <si>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</si>
  <si>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</si>
  <si>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</si>
  <si>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</si>
  <si>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</si>
  <si>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</si>
  <si>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</si>
  <si>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</si>
  <si>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</si>
  <si>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</si>
  <si>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</si>
  <si>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</si>
  <si>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</si>
  <si>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</si>
  <si>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</si>
  <si>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</si>
  <si>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</si>
  <si>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</si>
  <si>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</si>
  <si>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</si>
  <si>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</si>
  <si>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</si>
  <si>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</si>
  <si>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</si>
  <si>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</si>
  <si>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</si>
  <si>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</si>
  <si>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</si>
  <si>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</si>
  <si>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</si>
  <si>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</si>
  <si>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</si>
  <si>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</si>
  <si>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</si>
  <si>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</si>
  <si>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</si>
  <si>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</si>
  <si>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</si>
  <si>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</si>
  <si>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</si>
  <si>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</si>
  <si>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</si>
  <si>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</si>
  <si>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</si>
  <si>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</si>
  <si>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</si>
  <si>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</si>
  <si>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</si>
  <si>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</si>
  <si>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</si>
  <si>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</si>
  <si>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</si>
  <si>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</si>
  <si>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</si>
  <si>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</si>
  <si>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</si>
  <si>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</si>
  <si>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</si>
  <si>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</si>
  <si>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</si>
  <si>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</si>
  <si>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</si>
  <si>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</si>
  <si>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</si>
  <si>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</si>
  <si>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</si>
  <si>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</si>
  <si>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</si>
  <si>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</si>
  <si>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</si>
  <si>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</si>
  <si>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</si>
  <si>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</si>
  <si>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</si>
  <si>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</si>
  <si>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</si>
  <si>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</si>
  <si>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</si>
  <si>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</si>
  <si>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</si>
  <si>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</si>
  <si>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</si>
  <si>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</si>
  <si>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</si>
  <si>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</si>
  <si>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</si>
  <si>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</si>
  <si>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</si>
  <si>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</si>
  <si>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</si>
  <si>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</si>
  <si>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</si>
  <si>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</si>
  <si>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</si>
  <si>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</si>
  <si>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</si>
  <si>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</si>
  <si>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</si>
  <si>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</si>
  <si>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</si>
  <si>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</si>
  <si>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</si>
  <si>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</si>
  <si>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</si>
  <si>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</si>
  <si>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</si>
  <si>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</si>
  <si>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</si>
  <si>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</si>
  <si>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</si>
  <si>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</si>
  <si>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</si>
  <si>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</si>
  <si>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</si>
  <si>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</si>
  <si>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</si>
  <si>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</si>
  <si>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</si>
  <si>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</si>
  <si>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</si>
  <si>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</si>
  <si>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</si>
  <si>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</si>
  <si>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</si>
  <si>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</si>
  <si>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</si>
  <si>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</si>
  <si>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</si>
  <si>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</si>
  <si>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</si>
  <si>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</si>
  <si>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</si>
  <si>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</si>
  <si>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</si>
  <si>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</si>
  <si>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</si>
  <si>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</si>
  <si>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</si>
  <si>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</si>
  <si>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</si>
  <si>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</si>
  <si>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</si>
  <si>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</si>
  <si>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</si>
  <si>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</si>
  <si>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</si>
  <si>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</si>
  <si>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</si>
  <si>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</si>
  <si>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</si>
  <si>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</si>
  <si>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</si>
  <si>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</si>
  <si>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</si>
  <si>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</si>
  <si>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</si>
  <si>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</si>
  <si>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</si>
  <si>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</si>
  <si>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</si>
  <si>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</si>
  <si>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</si>
  <si>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</si>
  <si>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</si>
  <si>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</si>
  <si>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</si>
  <si>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</si>
  <si>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</si>
  <si>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</si>
  <si>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</si>
  <si>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</si>
  <si>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</si>
  <si>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</si>
  <si>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</si>
  <si>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</si>
  <si>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</si>
  <si>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</si>
  <si>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</si>
  <si>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</si>
  <si>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</si>
  <si>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</si>
  <si>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</si>
  <si>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</si>
  <si>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</si>
  <si>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</si>
  <si>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</si>
  <si>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</si>
  <si>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</si>
  <si>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</si>
  <si>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</si>
  <si>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</si>
  <si>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</si>
  <si>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</si>
  <si>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</si>
  <si>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</si>
  <si>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</si>
  <si>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</si>
  <si>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</si>
  <si>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</si>
  <si>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</si>
  <si>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</si>
  <si>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</si>
  <si>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</si>
  <si>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</si>
  <si>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</si>
  <si>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</si>
  <si>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</si>
  <si>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</si>
  <si>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</si>
  <si>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</si>
  <si>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</si>
  <si>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</si>
  <si>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</si>
  <si>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</si>
  <si>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</si>
  <si>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</si>
  <si>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</si>
  <si>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</si>
  <si>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</si>
  <si>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</si>
  <si>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</si>
  <si>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</si>
  <si>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</si>
  <si>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</si>
  <si>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</si>
  <si>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</si>
  <si>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</si>
  <si>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</si>
  <si>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</si>
  <si>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</si>
  <si>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</si>
  <si>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</si>
  <si>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</si>
  <si>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</si>
  <si>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</si>
  <si>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</si>
  <si>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</si>
  <si>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</si>
  <si>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</si>
  <si>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</si>
  <si>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</si>
  <si>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</si>
  <si>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</si>
  <si>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</si>
  <si>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</si>
  <si>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</si>
  <si>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</si>
  <si>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</si>
  <si>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</si>
  <si>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</si>
  <si>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</si>
  <si>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</si>
  <si>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</si>
  <si>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</si>
  <si>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</si>
  <si>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</si>
  <si>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</si>
  <si>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</si>
  <si>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</si>
  <si>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</si>
  <si>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</si>
  <si>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</si>
  <si>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</si>
  <si>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</si>
  <si>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</si>
  <si>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</si>
  <si>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</si>
  <si>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</si>
  <si>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</si>
  <si>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</si>
  <si>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</si>
  <si>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</si>
  <si>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</si>
  <si>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</si>
  <si>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</si>
  <si>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</si>
  <si>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</si>
  <si>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</si>
  <si>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</si>
  <si>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</si>
  <si>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</si>
  <si>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</si>
  <si>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</si>
  <si>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</si>
  <si>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</si>
  <si>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</si>
  <si>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</si>
  <si>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</si>
  <si>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</si>
  <si>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</si>
  <si>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</si>
  <si>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</si>
  <si>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</si>
  <si>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</si>
  <si>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</si>
  <si>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</si>
  <si>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</si>
  <si>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</si>
  <si>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</si>
  <si>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</si>
  <si>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</si>
  <si>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</si>
  <si>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</si>
  <si>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</si>
  <si>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</si>
  <si>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</si>
  <si>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</si>
  <si>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</si>
  <si>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</si>
  <si>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</si>
  <si>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</si>
  <si>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</si>
  <si>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</si>
  <si>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</si>
  <si>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</si>
  <si>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</si>
  <si>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</si>
  <si>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</si>
  <si>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</si>
  <si>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</si>
  <si>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</si>
  <si>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</si>
  <si>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</si>
  <si>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</si>
  <si>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</si>
  <si>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</si>
  <si>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</si>
  <si>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</si>
  <si>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</si>
  <si>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</si>
  <si>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</si>
  <si>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</si>
  <si>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</si>
  <si>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</si>
  <si>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</si>
  <si>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</si>
  <si>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</si>
  <si>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</si>
  <si>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</si>
  <si>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</si>
  <si>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</si>
  <si>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</si>
  <si>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</si>
  <si>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</si>
  <si>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</si>
  <si>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</si>
  <si>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</si>
  <si>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</si>
  <si>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</si>
  <si>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</si>
  <si>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</si>
  <si>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</si>
  <si>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</si>
  <si>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</si>
  <si>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</si>
  <si>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</si>
  <si>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</si>
  <si>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</si>
  <si>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</si>
  <si>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</si>
  <si>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</si>
  <si>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</si>
  <si>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</si>
  <si>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</si>
  <si>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</si>
  <si>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</si>
  <si>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</si>
  <si>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</si>
  <si>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</si>
  <si>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</si>
  <si>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</si>
  <si>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</si>
  <si>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</si>
  <si>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</si>
  <si>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</si>
  <si>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</si>
  <si>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</si>
  <si>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</si>
  <si>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</si>
  <si>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</si>
  <si>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</si>
  <si>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</si>
  <si>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</si>
  <si>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</si>
  <si>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</si>
  <si>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</si>
  <si>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</si>
  <si>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</si>
  <si>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</si>
  <si>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</si>
  <si>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</si>
  <si>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</si>
  <si>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</si>
  <si>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</si>
  <si>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</si>
  <si>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</si>
  <si>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</si>
  <si>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</si>
  <si>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</si>
  <si>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</si>
  <si>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</si>
  <si>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</si>
  <si>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</si>
  <si>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</si>
  <si>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</si>
  <si>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</si>
  <si>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</si>
  <si>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</si>
  <si>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</si>
  <si>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</si>
  <si>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</si>
  <si>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</si>
  <si>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</si>
  <si>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</si>
  <si>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</si>
  <si>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</si>
  <si>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</si>
  <si>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</si>
  <si>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</si>
  <si>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</si>
  <si>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</si>
  <si>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</si>
  <si>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</si>
  <si>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</si>
  <si>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</si>
  <si>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</si>
  <si>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</si>
  <si>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</si>
  <si>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</si>
  <si>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</si>
  <si>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</si>
  <si>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</si>
  <si>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</si>
  <si>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</si>
  <si>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</si>
  <si>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</si>
  <si>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</si>
  <si>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</si>
  <si>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</si>
  <si>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</si>
  <si>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</si>
  <si>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</si>
  <si>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</si>
  <si>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</si>
  <si>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</si>
  <si>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</si>
  <si>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</si>
  <si>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</si>
  <si>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</si>
  <si>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</si>
  <si>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</si>
  <si>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</si>
  <si>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</si>
  <si>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</si>
  <si>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</si>
  <si>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</si>
  <si>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</si>
  <si>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</si>
  <si>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</si>
  <si>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</si>
  <si>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</si>
  <si>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</si>
  <si>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</si>
  <si>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</si>
  <si>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</si>
  <si>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</si>
  <si>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</si>
  <si>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</si>
  <si>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</si>
  <si>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</si>
  <si>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</si>
  <si>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</si>
  <si>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</si>
  <si>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</si>
  <si>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</si>
  <si>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</si>
  <si>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</si>
  <si>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</si>
  <si>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</si>
  <si>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</si>
  <si>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</si>
  <si>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</si>
  <si>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</si>
  <si>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</si>
  <si>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</si>
  <si>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</si>
  <si>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</si>
  <si>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</si>
  <si>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</si>
  <si>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</si>
  <si>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</si>
  <si>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</si>
  <si>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</si>
  <si>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</si>
  <si>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</si>
  <si>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</si>
  <si>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</si>
  <si>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</si>
  <si>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</si>
  <si>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</si>
  <si>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</si>
  <si>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</si>
  <si>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</si>
  <si>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</si>
  <si>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</si>
  <si>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</si>
  <si>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</si>
  <si>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</si>
  <si>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</si>
  <si>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</si>
  <si>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</si>
  <si>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</si>
  <si>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</si>
  <si>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</si>
  <si>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</si>
  <si>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</si>
  <si>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</si>
  <si>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</si>
  <si>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</si>
  <si>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</si>
  <si>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</si>
  <si>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</si>
  <si>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</si>
  <si>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</si>
  <si>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</si>
  <si>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</si>
  <si>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</si>
  <si>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</si>
  <si>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</si>
  <si>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</si>
  <si>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</si>
  <si>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</si>
  <si>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</si>
  <si>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</si>
  <si>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</si>
  <si>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</si>
  <si>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</si>
  <si>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</si>
  <si>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</si>
  <si>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</si>
  <si>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</si>
  <si>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</si>
  <si>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</si>
  <si>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</si>
  <si>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</si>
  <si>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</si>
  <si>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</si>
  <si>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</si>
  <si>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</si>
  <si>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</si>
  <si>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</si>
  <si>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</si>
  <si>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</si>
  <si>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</si>
  <si>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</si>
  <si>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</si>
  <si>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</si>
  <si>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</si>
  <si>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</si>
  <si>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</si>
  <si>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</si>
  <si>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</si>
  <si>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</si>
  <si>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</si>
  <si>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</si>
  <si>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</si>
  <si>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</si>
  <si>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</si>
  <si>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</si>
  <si>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</si>
  <si>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</si>
  <si>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</si>
  <si>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</si>
  <si>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</si>
  <si>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</si>
  <si>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</si>
  <si>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</si>
  <si>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</si>
  <si>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</si>
  <si>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</si>
  <si>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</si>
  <si>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</si>
  <si>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</si>
  <si>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</si>
  <si>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</si>
  <si>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</si>
  <si>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</si>
  <si>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</si>
  <si>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</si>
  <si>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</si>
  <si>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</si>
  <si>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</si>
  <si>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</si>
  <si>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</si>
  <si>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</si>
  <si>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</si>
  <si>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</si>
  <si>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</si>
  <si>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</si>
  <si>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</si>
  <si>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</si>
  <si>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</si>
  <si>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</si>
  <si>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</si>
  <si>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</si>
  <si>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</si>
  <si>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</si>
  <si>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</si>
  <si>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</si>
  <si>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</si>
  <si>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</si>
  <si>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</si>
  <si>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</si>
  <si>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</si>
  <si>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</si>
  <si>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</si>
  <si>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</si>
  <si>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</si>
  <si>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</si>
  <si>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</si>
  <si>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</si>
  <si>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</si>
  <si>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</si>
  <si>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</si>
  <si>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</si>
  <si>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</si>
  <si>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</si>
  <si>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</si>
  <si>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</si>
  <si>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</si>
  <si>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</si>
  <si>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</si>
  <si>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</si>
  <si>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</si>
  <si>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</si>
  <si>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</si>
  <si>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</si>
  <si>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</si>
  <si>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</si>
  <si>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</si>
  <si>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</si>
  <si>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</si>
  <si>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</si>
  <si>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</si>
  <si>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</si>
  <si>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</si>
  <si>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</si>
  <si>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</si>
  <si>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</si>
  <si>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</si>
  <si>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</si>
  <si>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</si>
  <si>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</si>
  <si>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</si>
  <si>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</si>
  <si>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</si>
  <si>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</si>
  <si>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</si>
  <si>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</si>
  <si>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</si>
  <si>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</si>
  <si>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</si>
  <si>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</si>
  <si>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</si>
  <si>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</si>
  <si>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</si>
  <si>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</si>
  <si>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</si>
  <si>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</si>
  <si>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</si>
  <si>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</si>
  <si>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</si>
  <si>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</si>
  <si>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</si>
  <si>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</si>
  <si>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</si>
  <si>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</si>
  <si>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</si>
  <si>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</si>
  <si>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</si>
  <si>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</si>
  <si>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</si>
  <si>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</si>
  <si>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</si>
  <si>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</si>
  <si>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</si>
  <si>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</si>
  <si>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</si>
  <si>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</si>
  <si>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</si>
  <si>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</si>
  <si>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</si>
  <si>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</si>
  <si>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</si>
  <si>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</si>
  <si>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</si>
  <si>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</si>
  <si>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</si>
  <si>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</si>
  <si>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</si>
  <si>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</si>
  <si>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</si>
  <si>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</si>
  <si>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</si>
  <si>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</si>
  <si>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</si>
  <si>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</si>
  <si>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</si>
  <si>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</si>
  <si>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</si>
  <si>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</si>
  <si>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</si>
  <si>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</si>
  <si>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</si>
  <si>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</si>
  <si>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</si>
  <si>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</si>
  <si>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</si>
  <si>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</si>
  <si>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</si>
  <si>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</si>
  <si>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</si>
  <si>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</si>
  <si>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</si>
  <si>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</si>
  <si>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</si>
  <si>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</si>
  <si>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</si>
  <si>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</si>
  <si>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</si>
  <si>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</si>
  <si>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</si>
  <si>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</si>
  <si>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</si>
  <si>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</si>
  <si>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</si>
  <si>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</si>
  <si>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</si>
  <si>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</si>
  <si>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</si>
  <si>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</si>
  <si>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</si>
  <si>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</si>
  <si>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</si>
  <si>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</si>
  <si>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</si>
  <si>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</si>
  <si>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</si>
  <si>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</si>
  <si>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</si>
  <si>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</si>
  <si>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</si>
  <si>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</si>
  <si>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</si>
  <si>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</si>
  <si>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</si>
  <si>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</si>
  <si>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</si>
  <si>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</si>
  <si>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</si>
  <si>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</si>
  <si>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</si>
  <si>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</si>
  <si>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</si>
  <si>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</si>
  <si>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</si>
  <si>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</si>
  <si>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</si>
  <si>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</si>
  <si>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</si>
  <si>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</si>
  <si>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</si>
  <si>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</si>
  <si>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</si>
  <si>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</si>
  <si>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</si>
  <si>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</si>
  <si>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</si>
  <si>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</si>
  <si>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</si>
  <si>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</si>
  <si>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</si>
  <si>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</si>
  <si>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</si>
  <si>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</si>
  <si>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</si>
  <si>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</si>
  <si>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</si>
  <si>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</si>
  <si>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</si>
  <si>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</si>
  <si>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</si>
  <si>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</si>
  <si>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</si>
  <si>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</si>
  <si>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</si>
  <si>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</si>
  <si>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</si>
  <si>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</si>
  <si>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</si>
  <si>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</si>
  <si>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</si>
  <si>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</si>
  <si>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</si>
  <si>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</si>
  <si>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</si>
  <si>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</si>
  <si>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</si>
  <si>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</si>
  <si>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</si>
  <si>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</si>
  <si>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</si>
  <si>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</si>
  <si>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</si>
  <si>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</si>
  <si>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</si>
  <si>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</si>
  <si>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</si>
  <si>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</si>
  <si>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</si>
  <si>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</si>
  <si>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</si>
  <si>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</si>
  <si>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</si>
  <si>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</si>
  <si>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</si>
  <si>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</si>
  <si>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</si>
  <si>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</si>
  <si>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</si>
  <si>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</si>
  <si>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</si>
  <si>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</si>
  <si>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</si>
  <si>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</si>
  <si>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</si>
  <si>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</si>
  <si>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</si>
  <si>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</si>
  <si>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</si>
  <si>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</si>
  <si>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</si>
  <si>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</si>
  <si>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</si>
  <si>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</si>
  <si>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</si>
  <si>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</si>
  <si>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</si>
  <si>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</si>
  <si>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</si>
  <si>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</si>
  <si>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</si>
  <si>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</si>
  <si>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</si>
  <si>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</si>
  <si>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</si>
  <si>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</si>
  <si>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</si>
  <si>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</si>
  <si>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</si>
  <si>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</si>
  <si>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</si>
  <si>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</si>
  <si>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</si>
  <si>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</si>
  <si>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</si>
  <si>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</si>
  <si>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</si>
  <si>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</si>
  <si>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</si>
  <si>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</si>
  <si>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</si>
  <si>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</si>
  <si>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</si>
  <si>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</si>
  <si>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</si>
  <si>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</si>
  <si>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</si>
  <si>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</si>
  <si>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</si>
  <si>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</si>
  <si>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</si>
  <si>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</si>
  <si>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</si>
  <si>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</si>
  <si>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</si>
  <si>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</si>
  <si>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</si>
  <si>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</si>
  <si>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</si>
  <si>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</si>
  <si>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</si>
  <si>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</si>
  <si>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</si>
  <si>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</si>
  <si>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</si>
  <si>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</si>
  <si>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</si>
  <si>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</si>
  <si>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</si>
  <si>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</si>
  <si>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</si>
  <si>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</si>
  <si>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</si>
  <si>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</si>
  <si>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</si>
  <si>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</si>
  <si>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</si>
  <si>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</si>
  <si>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</si>
  <si>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</si>
  <si>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</si>
  <si>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</si>
  <si>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</si>
  <si>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</si>
  <si>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</si>
  <si>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</si>
  <si>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</si>
  <si>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</si>
  <si>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</si>
  <si>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</si>
  <si>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</si>
  <si>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</si>
  <si>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</si>
  <si>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</si>
  <si>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</si>
  <si>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</si>
  <si>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</si>
  <si>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</si>
  <si>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</si>
  <si>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</si>
  <si>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</si>
  <si>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</si>
  <si>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</si>
  <si>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</si>
  <si>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</si>
  <si>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</si>
  <si>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</si>
  <si>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</si>
  <si>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</si>
  <si>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</si>
  <si>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</si>
  <si>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</si>
  <si>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</si>
  <si>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</si>
  <si>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</si>
  <si>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</si>
  <si>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</si>
  <si>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</si>
  <si>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</si>
  <si>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</si>
  <si>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</si>
  <si>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</si>
  <si>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</si>
  <si>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</si>
  <si>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</si>
  <si>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</si>
  <si>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</si>
  <si>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</si>
  <si>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</si>
  <si>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</si>
  <si>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</si>
  <si>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</si>
  <si>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</si>
  <si>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</si>
  <si>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</si>
  <si>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</si>
  <si>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</si>
  <si>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</si>
  <si>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</si>
  <si>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</si>
  <si>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</si>
  <si>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</si>
  <si>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</si>
  <si>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</si>
  <si>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</si>
  <si>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</si>
  <si>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</si>
  <si>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</si>
  <si>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</si>
  <si>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</si>
  <si>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</si>
  <si>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</si>
  <si>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</si>
  <si>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</si>
  <si>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</si>
  <si>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</si>
  <si>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</si>
  <si>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</si>
  <si>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</si>
  <si>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</si>
  <si>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</si>
  <si>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</si>
  <si>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</si>
  <si>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</si>
  <si>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</si>
  <si>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</si>
  <si>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</si>
  <si>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</si>
  <si>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</si>
  <si>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</si>
  <si>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</si>
  <si>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</si>
  <si>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</si>
  <si>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</si>
  <si>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</si>
  <si>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</si>
  <si>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</si>
  <si>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</si>
  <si>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</si>
  <si>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</si>
  <si>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</si>
  <si>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</si>
  <si>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</si>
  <si>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</si>
  <si>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</si>
  <si>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</si>
  <si>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</si>
  <si>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</si>
  <si>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</si>
  <si>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</si>
  <si>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</si>
  <si>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</si>
  <si>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</si>
  <si>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</si>
  <si>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</si>
  <si>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</si>
  <si>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</si>
  <si>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</si>
  <si>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</si>
  <si>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</si>
  <si>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</si>
  <si>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</si>
  <si>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</si>
  <si>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</si>
  <si>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</si>
  <si>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</si>
  <si>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</si>
  <si>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</si>
  <si>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</si>
  <si>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</si>
  <si>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</si>
  <si>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</si>
  <si>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</si>
  <si>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</si>
  <si>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</si>
  <si>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</si>
  <si>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</si>
  <si>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</si>
  <si>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</si>
  <si>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</si>
  <si>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</si>
  <si>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</si>
  <si>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</si>
  <si>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</si>
  <si>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</si>
  <si>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</si>
  <si>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</si>
  <si>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</si>
  <si>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</si>
  <si>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</si>
  <si>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</si>
  <si>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</si>
  <si>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</si>
  <si>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</si>
  <si>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</si>
  <si>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</si>
  <si>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</si>
  <si>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</si>
  <si>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</si>
  <si>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</si>
  <si>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</si>
  <si>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</si>
  <si>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</si>
  <si>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</si>
  <si>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</si>
  <si>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</si>
  <si>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</si>
  <si>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</si>
  <si>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</si>
  <si>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</si>
  <si>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</si>
  <si>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</si>
  <si>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</si>
  <si>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</si>
  <si>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</si>
  <si>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</si>
  <si>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</si>
  <si>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</si>
  <si>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</si>
  <si>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</si>
  <si>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</si>
  <si>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</si>
  <si>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</si>
  <si>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</si>
  <si>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</si>
  <si>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</si>
  <si>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</si>
  <si>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</si>
  <si>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</si>
  <si>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</si>
  <si>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</si>
  <si>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</si>
  <si>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</si>
  <si>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</si>
  <si>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</si>
  <si>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</si>
  <si>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</si>
  <si>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</si>
  <si>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</si>
  <si>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</si>
  <si>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</si>
  <si>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</si>
  <si>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</si>
  <si>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</si>
  <si>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</si>
  <si>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</si>
  <si>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</si>
  <si>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</si>
  <si>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</si>
  <si>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</si>
  <si>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</si>
  <si>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</si>
  <si>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</si>
  <si>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</si>
  <si>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</si>
  <si>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</si>
  <si>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</si>
  <si>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</si>
  <si>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</si>
  <si>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</si>
  <si>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</si>
  <si>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</si>
  <si>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</si>
  <si>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</si>
  <si>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</si>
  <si>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</si>
  <si>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</si>
  <si>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</si>
  <si>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</si>
  <si>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</si>
  <si>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</si>
  <si>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</si>
  <si>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</si>
  <si>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</si>
  <si>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</si>
  <si>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</si>
  <si>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</si>
  <si>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</si>
  <si>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</si>
  <si>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</si>
  <si>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</si>
  <si>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</si>
  <si>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</si>
  <si>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</si>
  <si>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</si>
  <si>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</si>
  <si>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</si>
  <si>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</si>
  <si>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</si>
  <si>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</si>
  <si>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</si>
  <si>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</si>
  <si>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</si>
  <si>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</si>
  <si>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</si>
  <si>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</si>
  <si>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</si>
  <si>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</si>
  <si>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</si>
  <si>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</si>
  <si>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</si>
  <si>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</si>
  <si>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</si>
  <si>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</si>
  <si>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</si>
  <si>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</si>
  <si>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</si>
  <si>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</si>
  <si>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</si>
  <si>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</si>
  <si>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</si>
  <si>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</si>
  <si>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</si>
  <si>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</si>
  <si>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</si>
  <si>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</si>
  <si>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</si>
  <si>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</si>
  <si>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</si>
  <si>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</si>
  <si>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</si>
  <si>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</si>
  <si>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</si>
  <si>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</si>
  <si>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</si>
  <si>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</si>
  <si>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</si>
  <si>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</si>
  <si>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</si>
  <si>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</si>
  <si>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</si>
  <si>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</si>
  <si>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</si>
  <si>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</si>
  <si>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</si>
  <si>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</si>
  <si>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</si>
  <si>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</si>
  <si>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</si>
  <si>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</si>
  <si>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</si>
  <si>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</si>
  <si>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</si>
  <si>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</si>
  <si>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</si>
  <si>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</si>
  <si>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</si>
  <si>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</si>
  <si>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</si>
  <si>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</si>
  <si>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</si>
  <si>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</si>
  <si>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</si>
  <si>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</si>
  <si>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</si>
  <si>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</si>
  <si>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</si>
  <si>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</si>
  <si>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</si>
  <si>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</si>
  <si>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</si>
  <si>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</si>
  <si>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</si>
  <si>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</si>
  <si>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</si>
  <si>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</si>
  <si>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</si>
  <si>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</si>
  <si>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</si>
  <si>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</si>
  <si>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</si>
  <si>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</si>
  <si>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</si>
  <si>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</si>
  <si>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</si>
  <si>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</si>
  <si>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</si>
  <si>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</si>
  <si>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</si>
  <si>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</si>
  <si>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</si>
  <si>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</si>
  <si>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</si>
  <si>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</si>
  <si>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</si>
  <si>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</si>
  <si>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</si>
  <si>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</si>
  <si>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</si>
  <si>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</si>
  <si>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</si>
  <si>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</si>
  <si>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</si>
  <si>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</si>
  <si>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</si>
  <si>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</si>
  <si>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</si>
  <si>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</si>
  <si>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</si>
  <si>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</si>
  <si>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</si>
  <si>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</si>
  <si>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</si>
  <si>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</si>
  <si>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</si>
  <si>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</si>
  <si>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</si>
  <si>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</si>
  <si>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</si>
  <si>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</si>
  <si>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</si>
  <si>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</si>
  <si>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</si>
  <si>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</si>
  <si>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</si>
  <si>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</si>
  <si>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</si>
  <si>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</si>
  <si>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</si>
  <si>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</si>
  <si>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</si>
  <si>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</si>
  <si>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</si>
  <si>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</si>
  <si>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</si>
  <si>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</si>
  <si>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</si>
  <si>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</si>
  <si>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</si>
  <si>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</si>
  <si>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</si>
  <si>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</si>
  <si>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</si>
  <si>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</si>
  <si>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</si>
  <si>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</si>
  <si>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</si>
  <si>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</si>
  <si>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</si>
  <si>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</si>
  <si>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</si>
  <si>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</si>
  <si>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</si>
  <si>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</si>
  <si>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</si>
  <si>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</si>
  <si>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</si>
  <si>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</si>
  <si>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</si>
  <si>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</si>
  <si>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</si>
  <si>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</si>
  <si>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</si>
  <si>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</si>
  <si>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</si>
  <si>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</si>
  <si>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</si>
  <si>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</si>
  <si>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</si>
  <si>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</si>
  <si>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</si>
  <si>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</si>
  <si>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</si>
  <si>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</si>
  <si>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</si>
  <si>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</si>
  <si>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</si>
  <si>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</si>
  <si>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</si>
  <si>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</si>
  <si>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</si>
  <si>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</si>
  <si>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</si>
  <si>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</si>
  <si>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</si>
  <si>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</si>
  <si>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</si>
  <si>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</si>
  <si>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</si>
  <si>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</si>
  <si>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</si>
  <si>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</si>
  <si>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</si>
  <si>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</si>
  <si>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</si>
  <si>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</si>
  <si>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</si>
  <si>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</si>
  <si>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</si>
  <si>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</si>
  <si>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</si>
  <si>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</si>
  <si>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</si>
  <si>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</si>
  <si>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</si>
  <si>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</si>
  <si>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</si>
  <si>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</si>
  <si>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</si>
  <si>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</si>
  <si>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</si>
  <si>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</si>
  <si>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</si>
  <si>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</si>
  <si>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</si>
  <si>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</si>
  <si>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</si>
  <si>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</si>
  <si>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</si>
  <si>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</si>
  <si>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</si>
  <si>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</si>
  <si>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</si>
  <si>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</si>
  <si>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</si>
  <si>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</si>
  <si>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</si>
  <si>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</si>
  <si>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</si>
  <si>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</si>
  <si>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</si>
  <si>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</si>
  <si>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</si>
  <si>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</si>
  <si>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</si>
  <si>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</si>
  <si>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</si>
  <si>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</si>
  <si>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</si>
  <si>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</si>
  <si>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</si>
  <si>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</si>
  <si>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</si>
  <si>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</si>
  <si>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</si>
  <si>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</si>
  <si>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</si>
  <si>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</si>
  <si>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</si>
  <si>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</si>
  <si>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</si>
  <si>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</si>
  <si>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</si>
  <si>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</si>
  <si>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</si>
  <si>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</si>
  <si>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</si>
  <si>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</si>
  <si>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</si>
  <si>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</si>
  <si>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</si>
  <si>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</si>
  <si>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</si>
  <si>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</si>
  <si>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</si>
  <si>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</si>
  <si>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</si>
  <si>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</si>
  <si>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</si>
  <si>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</si>
  <si>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</si>
  <si>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</si>
  <si>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</si>
  <si>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</si>
  <si>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</si>
  <si>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</si>
  <si>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</si>
  <si>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</si>
  <si>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</si>
  <si>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</si>
  <si>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</si>
  <si>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</si>
  <si>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</si>
  <si>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</si>
  <si>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</si>
  <si>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</si>
  <si>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</si>
  <si>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</si>
  <si>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</si>
  <si>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</si>
  <si>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</si>
  <si>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</si>
  <si>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</si>
  <si>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</si>
  <si>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</si>
  <si>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</si>
  <si>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</si>
  <si>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</si>
  <si>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</si>
  <si>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</si>
  <si>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</si>
  <si>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</si>
  <si>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</si>
  <si>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</si>
  <si>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</si>
  <si>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</si>
  <si>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</si>
  <si>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</si>
  <si>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</si>
  <si>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</si>
  <si>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</si>
  <si>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</si>
  <si>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</si>
  <si>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</si>
  <si>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</si>
  <si>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</si>
  <si>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</si>
  <si>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</si>
  <si>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</si>
  <si>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</si>
  <si>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</si>
  <si>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</si>
  <si>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</si>
  <si>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</si>
  <si>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</si>
  <si>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</si>
  <si>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</si>
  <si>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</si>
  <si>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</si>
  <si>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</si>
  <si>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</si>
  <si>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</si>
  <si>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</si>
  <si>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</si>
  <si>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</si>
  <si>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</si>
  <si>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</si>
  <si>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</si>
  <si>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</si>
  <si>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</si>
  <si>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</si>
  <si>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</si>
  <si>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</si>
  <si>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</si>
  <si>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</si>
  <si>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</si>
  <si>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</si>
  <si>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</si>
  <si>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</si>
  <si>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</si>
  <si>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</si>
  <si>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</si>
  <si>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</si>
  <si>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</si>
  <si>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</si>
  <si>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</si>
  <si>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</si>
  <si>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</si>
  <si>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</si>
  <si>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</si>
  <si>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</si>
  <si>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</si>
  <si>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</si>
  <si>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</si>
  <si>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</si>
  <si>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</si>
  <si>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</si>
  <si>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</si>
  <si>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</si>
  <si>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</si>
  <si>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</si>
  <si>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</si>
  <si>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</si>
  <si>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</si>
  <si>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</si>
  <si>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</si>
  <si>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</si>
  <si>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</si>
  <si>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</si>
  <si>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</si>
  <si>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</si>
  <si>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</si>
  <si>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</si>
  <si>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</si>
  <si>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</si>
  <si>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</si>
  <si>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</si>
  <si>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</si>
  <si>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</si>
  <si>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</si>
  <si>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</si>
  <si>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</si>
  <si>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</si>
  <si>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</si>
  <si>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</si>
  <si>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</si>
  <si>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</si>
  <si>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</si>
  <si>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</si>
  <si>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</si>
  <si>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</si>
  <si>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</si>
  <si>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</si>
  <si>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</si>
  <si>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</si>
  <si>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</si>
  <si>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</si>
  <si>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</si>
  <si>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</si>
  <si>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</si>
  <si>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</si>
  <si>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</si>
  <si>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</si>
  <si>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</si>
  <si>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</si>
  <si>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</si>
  <si>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</si>
  <si>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</si>
  <si>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</si>
  <si>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</si>
  <si>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</si>
  <si>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</si>
  <si>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</si>
  <si>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</si>
  <si>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</si>
  <si>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</si>
  <si>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</si>
  <si>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</si>
  <si>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</si>
  <si>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</si>
  <si>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</si>
  <si>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</si>
  <si>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</si>
  <si>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</si>
  <si>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</si>
  <si>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</si>
  <si>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</si>
  <si>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</si>
  <si>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</si>
  <si>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</si>
  <si>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</si>
  <si>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</si>
  <si>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</si>
  <si>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</si>
  <si>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</si>
  <si>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</si>
  <si>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</si>
  <si>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</si>
  <si>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</si>
  <si>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</si>
  <si>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</si>
  <si>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</si>
  <si>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</si>
  <si>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</si>
  <si>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</si>
  <si>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</si>
  <si>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</si>
  <si>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</si>
  <si>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</si>
  <si>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</si>
  <si>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</si>
  <si>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</si>
  <si>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</si>
  <si>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</si>
  <si>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</si>
  <si>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</si>
  <si>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</si>
  <si>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</si>
  <si>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</si>
  <si>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</si>
  <si>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</si>
  <si>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</si>
  <si>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</si>
  <si>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</si>
  <si>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</si>
  <si>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</si>
  <si>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</si>
  <si>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</si>
  <si>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</si>
  <si>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</si>
  <si>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</si>
  <si>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</si>
  <si>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</si>
  <si>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</si>
  <si>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</si>
  <si>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</si>
  <si>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</si>
  <si>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</si>
  <si>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</si>
  <si>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</si>
  <si>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</si>
  <si>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</si>
  <si>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</si>
  <si>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</si>
  <si>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</si>
  <si>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</si>
  <si>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</si>
  <si>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</si>
  <si>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</si>
  <si>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</si>
  <si>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</si>
  <si>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</si>
  <si>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</si>
  <si>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</si>
  <si>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</si>
  <si>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</si>
  <si>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</si>
  <si>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</si>
  <si>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</si>
  <si>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</si>
  <si>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</si>
  <si>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</si>
  <si>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</si>
  <si>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</si>
  <si>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</si>
  <si>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</si>
  <si>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</si>
  <si>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</si>
  <si>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</si>
  <si>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</si>
  <si>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</si>
  <si>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</si>
  <si>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</si>
  <si>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</si>
  <si>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</si>
  <si>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</si>
  <si>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</si>
  <si>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</si>
  <si>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</si>
  <si>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</si>
  <si>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</si>
  <si>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</si>
  <si>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</si>
  <si>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</si>
  <si>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</si>
  <si>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</si>
  <si>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</si>
  <si>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</si>
  <si>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</si>
  <si>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</si>
  <si>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</si>
  <si>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</si>
  <si>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</si>
  <si>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</si>
  <si>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</si>
  <si>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</si>
  <si>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</si>
  <si>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</si>
  <si>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</si>
  <si>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</si>
  <si>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</si>
  <si>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</si>
  <si>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</si>
  <si>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</si>
  <si>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</si>
  <si>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</si>
  <si>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</si>
  <si>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</si>
  <si>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</si>
  <si>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</si>
  <si>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</si>
  <si>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</si>
  <si>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</si>
  <si>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</si>
  <si>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</si>
  <si>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</si>
  <si>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</si>
  <si>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</si>
  <si>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</si>
  <si>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</si>
  <si>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</si>
  <si>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</si>
  <si>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</si>
  <si>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</si>
  <si>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</si>
  <si>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</si>
  <si>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</si>
  <si>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</si>
  <si>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</si>
  <si>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</si>
  <si>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</si>
  <si>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</si>
  <si>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</si>
  <si>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</si>
  <si>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</si>
  <si>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</si>
  <si>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</si>
  <si>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</si>
  <si>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</si>
  <si>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</si>
  <si>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</si>
  <si>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</si>
  <si>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</si>
  <si>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</si>
  <si>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</si>
  <si>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</si>
  <si>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</si>
  <si>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</si>
  <si>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</si>
  <si>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</si>
  <si>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</si>
  <si>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</si>
  <si>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</si>
  <si>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</si>
  <si>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</si>
  <si>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</si>
  <si>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</si>
  <si>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</si>
  <si>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</si>
  <si>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</si>
  <si>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</si>
  <si>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</si>
  <si>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</si>
  <si>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</si>
  <si>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</si>
  <si>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</si>
  <si>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</si>
  <si>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</si>
  <si>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</si>
  <si>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</si>
  <si>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</si>
  <si>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</si>
  <si>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</si>
  <si>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</si>
  <si>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</si>
  <si>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</si>
  <si>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</si>
  <si>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</si>
  <si>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</si>
  <si>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</si>
  <si>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</si>
  <si>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</si>
  <si>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</si>
  <si>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</si>
  <si>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</si>
  <si>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</si>
  <si>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</si>
  <si>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</si>
  <si>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</si>
  <si>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</si>
  <si>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</si>
  <si>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</si>
  <si>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</si>
  <si>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</si>
  <si>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</si>
  <si>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</si>
  <si>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</si>
  <si>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</si>
  <si>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</si>
  <si>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</si>
  <si>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</si>
  <si>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</si>
  <si>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</si>
  <si>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</si>
  <si>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</si>
  <si>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</si>
  <si>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</si>
  <si>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</si>
  <si>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</si>
  <si>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</si>
  <si>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</si>
  <si>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</si>
  <si>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</si>
  <si>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</si>
  <si>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</si>
  <si>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</si>
  <si>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</si>
  <si>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</si>
  <si>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</si>
  <si>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</si>
  <si>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</si>
  <si>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</si>
  <si>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</si>
  <si>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</si>
  <si>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</si>
  <si>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</si>
  <si>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</si>
  <si>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</si>
  <si>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</si>
  <si>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</si>
  <si>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</si>
  <si>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</si>
  <si>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</si>
  <si>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</si>
  <si>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</si>
  <si>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</si>
  <si>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</si>
  <si>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</si>
  <si>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</si>
  <si>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</si>
  <si>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</si>
  <si>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</si>
  <si>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</si>
  <si>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</si>
  <si>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</si>
  <si>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</si>
  <si>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</si>
  <si>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</si>
  <si>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</si>
  <si>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</si>
  <si>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</si>
  <si>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</si>
  <si>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</si>
  <si>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</si>
  <si>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</si>
  <si>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</si>
  <si>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</si>
  <si>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</si>
  <si>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</si>
  <si>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</si>
  <si>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</si>
  <si>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</si>
  <si>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</si>
  <si>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</si>
  <si>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</si>
  <si>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</si>
  <si>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</si>
  <si>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</si>
  <si>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</si>
  <si>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</si>
  <si>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</si>
  <si>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</si>
  <si>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</si>
  <si>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</si>
  <si>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</si>
  <si>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</si>
  <si>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</si>
  <si>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</si>
  <si>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</si>
  <si>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</si>
  <si>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</si>
  <si>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</si>
  <si>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</si>
  <si>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</si>
  <si>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</si>
  <si>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</si>
  <si>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</si>
  <si>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</si>
  <si>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</si>
  <si>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</si>
  <si>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</si>
  <si>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</si>
  <si>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</si>
  <si>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</si>
  <si>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</si>
  <si>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</si>
  <si>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</si>
  <si>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</si>
  <si>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</si>
  <si>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</si>
  <si>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</si>
  <si>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</si>
  <si>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</si>
  <si>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</si>
  <si>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</si>
  <si>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</si>
  <si>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</si>
  <si>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</si>
  <si>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</si>
  <si>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</si>
  <si>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</si>
  <si>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</si>
  <si>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</si>
  <si>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</si>
  <si>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</si>
  <si>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</si>
  <si>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</si>
  <si>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</si>
  <si>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</si>
  <si>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</si>
  <si>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</si>
  <si>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</si>
  <si>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</si>
  <si>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</si>
  <si>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</si>
  <si>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</si>
  <si>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</si>
  <si>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</si>
  <si>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</si>
  <si>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</si>
  <si>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</si>
  <si>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</si>
  <si>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</si>
  <si>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</si>
  <si>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</si>
  <si>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</si>
  <si>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</si>
  <si>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</si>
  <si>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</si>
  <si>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</si>
  <si>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</si>
  <si>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</si>
  <si>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</si>
  <si>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</si>
  <si>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</si>
  <si>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</si>
  <si>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</si>
  <si>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</si>
  <si>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</si>
  <si>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</si>
  <si>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</si>
  <si>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</si>
  <si>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</si>
  <si>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</si>
  <si>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</si>
  <si>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</si>
  <si>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</si>
  <si>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</si>
  <si>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</si>
  <si>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</si>
  <si>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</si>
  <si>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</si>
  <si>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</si>
  <si>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</si>
  <si>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</si>
  <si>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</si>
  <si>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</si>
  <si>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</si>
  <si>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</si>
  <si>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</si>
  <si>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</si>
  <si>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</si>
  <si>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</si>
  <si>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</si>
  <si>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</si>
  <si>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</si>
  <si>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</si>
  <si>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</si>
  <si>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</si>
  <si>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</si>
  <si>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</si>
  <si>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</si>
  <si>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</si>
  <si>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</si>
  <si>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</si>
  <si>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</si>
  <si>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</si>
  <si>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</si>
  <si>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</si>
  <si>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</si>
  <si>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</si>
  <si>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</si>
  <si>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</si>
  <si>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</si>
  <si>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</si>
  <si>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</si>
  <si>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</si>
  <si>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</si>
  <si>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</si>
  <si>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</si>
  <si>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</si>
  <si>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</si>
  <si>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</si>
  <si>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</si>
  <si>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</si>
  <si>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</si>
  <si>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</si>
  <si>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</si>
  <si>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</si>
  <si>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</si>
  <si>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</si>
  <si>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</si>
  <si>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</si>
  <si>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</si>
  <si>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</si>
  <si>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</si>
  <si>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</si>
  <si>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</si>
  <si>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</si>
  <si>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</si>
  <si>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</si>
  <si>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</si>
  <si>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</si>
  <si>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</si>
  <si>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</si>
  <si>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</si>
  <si>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</si>
  <si>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</si>
  <si>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</si>
  <si>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</si>
  <si>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</si>
  <si>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</si>
  <si>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</si>
  <si>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</si>
  <si>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</si>
  <si>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</si>
  <si>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</si>
  <si>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</si>
  <si>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</si>
  <si>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</si>
  <si>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</si>
  <si>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</si>
  <si>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</si>
  <si>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</si>
  <si>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</si>
  <si>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</si>
  <si>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</si>
  <si>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</si>
  <si>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</si>
  <si>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</si>
  <si>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</si>
  <si>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</si>
  <si>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</si>
  <si>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</si>
  <si>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</si>
  <si>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</si>
  <si>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</si>
  <si>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</si>
  <si>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</si>
  <si>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</si>
  <si>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</si>
  <si>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</si>
  <si>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</si>
  <si>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</si>
  <si>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</si>
  <si>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</si>
  <si>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</si>
  <si>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</si>
  <si>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</si>
  <si>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</si>
  <si>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</si>
  <si>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</si>
  <si>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</si>
  <si>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</si>
  <si>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</si>
  <si>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</si>
  <si>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</si>
  <si>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</si>
  <si>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</si>
  <si>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</si>
  <si>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</si>
  <si>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</si>
  <si>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</si>
  <si>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</si>
  <si>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</si>
  <si>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</si>
  <si>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</si>
  <si>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</si>
  <si>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</si>
  <si>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</si>
  <si>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</si>
  <si>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</si>
  <si>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</si>
  <si>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</si>
  <si>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</si>
  <si>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</si>
  <si>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</si>
  <si>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</si>
  <si>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</si>
  <si>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</si>
  <si>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</si>
  <si>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</si>
  <si>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</si>
  <si>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</si>
  <si>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</si>
  <si>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</si>
  <si>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</si>
  <si>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</si>
  <si>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</si>
  <si>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</si>
  <si>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</si>
  <si>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</si>
  <si>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</si>
  <si>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</si>
  <si>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</si>
  <si>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</si>
  <si>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</si>
  <si>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</si>
  <si>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</si>
  <si>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</si>
  <si>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</si>
  <si>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</si>
  <si>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</si>
  <si>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</si>
  <si>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</si>
  <si>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</si>
  <si>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</si>
  <si>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</si>
  <si>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</si>
  <si>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</si>
  <si>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</si>
  <si>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</si>
  <si>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</si>
  <si>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</si>
  <si>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</si>
  <si>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</si>
  <si>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</si>
  <si>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</si>
  <si>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</si>
  <si>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</si>
  <si>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</si>
  <si>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</si>
  <si>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</si>
  <si>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</si>
  <si>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</si>
  <si>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</si>
  <si>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</si>
  <si>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</si>
  <si>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</si>
  <si>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</si>
  <si>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</si>
  <si>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</si>
  <si>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</si>
  <si>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</si>
  <si>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</si>
  <si>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</si>
  <si>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</si>
  <si>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</si>
  <si>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</si>
  <si>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</si>
  <si>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</si>
  <si>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</si>
  <si>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</si>
  <si>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</si>
  <si>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</si>
  <si>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</si>
  <si>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</si>
  <si>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</si>
  <si>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</si>
  <si>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</si>
  <si>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</si>
  <si>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</si>
  <si>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</si>
  <si>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</si>
  <si>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</si>
  <si>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</si>
  <si>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</si>
  <si>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</si>
  <si>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</si>
  <si>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</si>
  <si>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</si>
  <si>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</si>
  <si>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</si>
  <si>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</si>
  <si>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</si>
  <si>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</si>
  <si>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</si>
  <si>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</si>
  <si>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</si>
  <si>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</si>
  <si>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</si>
  <si>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</si>
  <si>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</si>
  <si>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</si>
  <si>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</si>
  <si>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</si>
  <si>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</si>
  <si>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</si>
  <si>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</si>
  <si>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</si>
  <si>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</si>
  <si>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</si>
  <si>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</si>
  <si>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</si>
  <si>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</si>
  <si>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</si>
  <si>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</si>
  <si>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</si>
  <si>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</si>
  <si>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</si>
  <si>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</si>
  <si>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</si>
  <si>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</si>
  <si>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</si>
  <si>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</si>
  <si>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</si>
  <si>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</si>
  <si>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</si>
  <si>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</si>
  <si>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</si>
  <si>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</si>
  <si>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</si>
  <si>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</si>
  <si>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</si>
  <si>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</si>
  <si>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</si>
  <si>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</si>
  <si>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</si>
  <si>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</si>
  <si>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</si>
  <si>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</si>
  <si>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</si>
  <si>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</si>
  <si>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</si>
  <si>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</si>
  <si>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</si>
  <si>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</si>
  <si>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</si>
  <si>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</si>
  <si>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</si>
  <si>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</si>
  <si>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</si>
  <si>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</si>
  <si>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</si>
  <si>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</si>
  <si>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</si>
  <si>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</si>
  <si>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</si>
  <si>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</si>
  <si>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</si>
  <si>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</si>
  <si>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</si>
  <si>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</si>
  <si>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</si>
  <si>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</si>
  <si>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</si>
  <si>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</si>
  <si>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</si>
  <si>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</si>
  <si>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</si>
  <si>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</si>
  <si>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</si>
  <si>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</si>
  <si>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</si>
  <si>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</si>
  <si>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</si>
  <si>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</si>
  <si>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</si>
  <si>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</si>
  <si>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</si>
  <si>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</si>
  <si>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</si>
  <si>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</si>
  <si>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</si>
  <si>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</si>
  <si>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</si>
  <si>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</si>
  <si>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</si>
  <si>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</si>
  <si>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</si>
  <si>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</si>
  <si>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</si>
  <si>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</si>
  <si>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</si>
  <si>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</si>
  <si>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</si>
  <si>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</si>
  <si>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</si>
  <si>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</si>
  <si>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</si>
  <si>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</si>
  <si>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</si>
  <si>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</si>
  <si>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</si>
  <si>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</si>
  <si>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</si>
  <si>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</si>
  <si>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</si>
  <si>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</si>
  <si>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</si>
  <si>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</si>
  <si>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</si>
  <si>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</si>
  <si>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</si>
  <si>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</si>
  <si>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</si>
  <si>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</si>
  <si>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</si>
  <si>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</si>
  <si>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</si>
  <si>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</si>
  <si>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</si>
  <si>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</si>
  <si>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</si>
  <si>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</si>
  <si>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</si>
  <si>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</si>
  <si>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</si>
  <si>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</si>
  <si>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</si>
  <si>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</si>
  <si>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</si>
  <si>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</si>
  <si>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</si>
  <si>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</si>
  <si>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</si>
  <si>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</si>
  <si>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</si>
  <si>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</si>
  <si>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</si>
  <si>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</si>
  <si>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</si>
  <si>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</si>
  <si>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</si>
  <si>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</si>
  <si>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</si>
  <si>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</si>
  <si>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</si>
  <si>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</si>
  <si>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</si>
  <si>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</si>
  <si>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</si>
  <si>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</si>
  <si>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</si>
  <si>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</si>
  <si>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</si>
  <si>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</si>
  <si>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</si>
  <si>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</si>
  <si>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</si>
  <si>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</si>
  <si>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</si>
  <si>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</si>
  <si>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</si>
  <si>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</si>
  <si>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</si>
  <si>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</si>
  <si>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</si>
  <si>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</si>
  <si>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</si>
  <si>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</si>
  <si>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</si>
  <si>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</si>
  <si>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</si>
  <si>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</si>
  <si>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</si>
  <si>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</si>
  <si>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</si>
  <si>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</si>
  <si>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</si>
  <si>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</si>
  <si>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</si>
  <si>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</si>
  <si>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</si>
  <si>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</si>
  <si>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</si>
  <si>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</si>
  <si>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</si>
  <si>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</si>
  <si>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</si>
  <si>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</si>
  <si>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</si>
  <si>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</si>
  <si>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</si>
  <si>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</si>
  <si>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</si>
  <si>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</si>
  <si>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</si>
  <si>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</si>
  <si>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</si>
  <si>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</si>
  <si>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</si>
  <si>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</si>
  <si>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</si>
  <si>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</si>
  <si>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</si>
  <si>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</si>
  <si>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</si>
  <si>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</si>
  <si>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</si>
  <si>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</si>
  <si>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</si>
  <si>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</si>
  <si>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</si>
  <si>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</si>
  <si>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</si>
  <si>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</si>
  <si>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</si>
  <si>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</si>
  <si>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</si>
  <si>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</si>
  <si>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</si>
  <si>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</si>
  <si>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</si>
  <si>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</si>
  <si>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</si>
  <si>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</si>
  <si>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</si>
  <si>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</si>
  <si>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</si>
  <si>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</si>
  <si>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</si>
  <si>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</si>
  <si>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</si>
  <si>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</si>
  <si>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</si>
  <si>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</si>
  <si>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</si>
  <si>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</si>
  <si>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</si>
  <si>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</si>
  <si>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</si>
  <si>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</si>
  <si>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</si>
  <si>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</si>
  <si>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</si>
  <si>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</si>
  <si>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</si>
  <si>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</si>
  <si>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</si>
  <si>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</si>
  <si>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</si>
  <si>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</si>
  <si>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</si>
  <si>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</si>
  <si>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</si>
  <si>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</si>
  <si>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</si>
  <si>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</si>
  <si>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</si>
  <si>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</si>
  <si>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</si>
  <si>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</si>
  <si>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</si>
  <si>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</si>
  <si>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</si>
  <si>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</si>
  <si>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</si>
  <si>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</si>
  <si>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</si>
  <si>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</si>
  <si>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</si>
  <si>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</si>
  <si>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</si>
  <si>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</si>
  <si>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</si>
  <si>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</si>
  <si>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</si>
  <si>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</si>
  <si>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</si>
  <si>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</si>
  <si>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</si>
  <si>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</si>
  <si>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</si>
  <si>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</si>
  <si>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</si>
  <si>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</si>
  <si>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</si>
  <si>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</si>
  <si>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</si>
  <si>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</si>
  <si>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</si>
  <si>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</si>
  <si>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</si>
  <si>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</si>
  <si>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</si>
  <si>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</si>
  <si>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</si>
  <si>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</si>
  <si>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</si>
  <si>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</si>
  <si>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</si>
  <si>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</si>
  <si>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</si>
  <si>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</si>
  <si>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</si>
  <si>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</si>
  <si>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</si>
  <si>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</si>
  <si>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</si>
  <si>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</si>
  <si>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</si>
  <si>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</si>
  <si>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</si>
  <si>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</si>
  <si>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</si>
  <si>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</si>
  <si>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</si>
  <si>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</si>
  <si>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</si>
  <si>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</si>
  <si>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</si>
  <si>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</si>
  <si>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</si>
  <si>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</si>
  <si>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</si>
  <si>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</si>
  <si>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</si>
  <si>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</si>
  <si>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</si>
  <si>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</si>
  <si>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</si>
  <si>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</si>
  <si>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</si>
  <si>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</si>
  <si>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</si>
  <si>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</si>
  <si>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</si>
  <si>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</si>
  <si>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</si>
  <si>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</si>
  <si>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</si>
  <si>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</si>
  <si>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</si>
  <si>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</si>
  <si>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</si>
  <si>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</si>
  <si>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</si>
  <si>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</si>
  <si>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</si>
  <si>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</si>
  <si>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</si>
  <si>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</si>
  <si>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</si>
  <si>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</si>
  <si>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</si>
  <si>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</si>
  <si>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</si>
  <si>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</si>
  <si>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</si>
  <si>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</si>
  <si>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</si>
  <si>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</si>
  <si>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</si>
  <si>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</si>
  <si>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</si>
  <si>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</si>
  <si>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</si>
  <si>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</si>
  <si>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</si>
  <si>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</si>
  <si>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</si>
  <si>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</si>
  <si>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</si>
  <si>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</si>
  <si>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</si>
  <si>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</si>
  <si>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</si>
  <si>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</si>
  <si>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</si>
  <si>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</si>
  <si>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</si>
  <si>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</si>
  <si>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</si>
  <si>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</si>
  <si>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</si>
  <si>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</si>
  <si>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</si>
  <si>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</si>
  <si>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</si>
  <si>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</si>
  <si>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</si>
  <si>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</si>
  <si>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</si>
  <si>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</si>
  <si>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</si>
  <si>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</si>
  <si>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</si>
  <si>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</si>
  <si>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</si>
  <si>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</si>
  <si>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</si>
  <si>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</si>
  <si>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</si>
  <si>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</si>
  <si>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</si>
  <si>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</si>
  <si>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</si>
  <si>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</si>
  <si>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</si>
  <si>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</si>
  <si>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</si>
  <si>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</si>
  <si>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</si>
  <si>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</si>
  <si>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</si>
  <si>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</si>
  <si>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</si>
  <si>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</si>
  <si>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</si>
  <si>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</si>
  <si>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</si>
  <si>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</si>
  <si>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</si>
  <si>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</si>
  <si>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</si>
  <si>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</si>
  <si>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</si>
  <si>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</si>
  <si>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</si>
  <si>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</si>
  <si>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</si>
  <si>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</si>
  <si>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</si>
  <si>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</si>
  <si>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</si>
  <si>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</si>
  <si>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</si>
  <si>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</si>
  <si>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</si>
  <si>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</si>
  <si>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</si>
  <si>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</si>
  <si>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</si>
  <si>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</si>
  <si>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</si>
  <si>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</si>
  <si>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</si>
  <si>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</si>
  <si>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</si>
  <si>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</si>
  <si>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</si>
  <si>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</si>
  <si>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</si>
  <si>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</si>
  <si>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</si>
  <si>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</si>
  <si>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</si>
  <si>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</si>
  <si>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</si>
  <si>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</si>
  <si>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</si>
  <si>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</si>
  <si>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</si>
  <si>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</si>
  <si>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</si>
  <si>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</si>
  <si>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</si>
  <si>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</si>
  <si>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</si>
  <si>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</si>
  <si>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</si>
  <si>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</si>
  <si>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</si>
  <si>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</si>
  <si>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</si>
  <si>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</si>
  <si>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</si>
  <si>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</si>
  <si>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</si>
  <si>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</si>
  <si>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</si>
  <si>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</si>
  <si>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</si>
  <si>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</si>
  <si>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</si>
  <si>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</si>
  <si>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</si>
  <si>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</si>
  <si>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</si>
  <si>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</si>
  <si>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</si>
  <si>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</si>
  <si>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</si>
  <si>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</si>
  <si>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</si>
  <si>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</si>
  <si>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</si>
  <si>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</si>
  <si>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</si>
  <si>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</si>
  <si>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</si>
  <si>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</si>
  <si>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</si>
  <si>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</si>
  <si>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</si>
  <si>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</si>
  <si>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</si>
  <si>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</si>
  <si>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</si>
  <si>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</si>
  <si>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</si>
  <si>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</si>
  <si>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</si>
  <si>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</si>
  <si>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</si>
  <si>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</si>
  <si>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</si>
  <si>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</si>
  <si>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</si>
  <si>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</si>
  <si>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</si>
  <si>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</si>
  <si>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</si>
  <si>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</si>
  <si>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</si>
  <si>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</si>
  <si>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</si>
  <si>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</si>
  <si>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</si>
  <si>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</si>
  <si>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</si>
  <si>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</si>
  <si>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</si>
  <si>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</si>
  <si>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</si>
  <si>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</si>
  <si>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</si>
  <si>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</si>
  <si>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</si>
  <si>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</si>
  <si>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</si>
  <si>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</si>
  <si>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</si>
  <si>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</si>
  <si>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</si>
  <si>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</si>
  <si>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</si>
  <si>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</si>
  <si>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</si>
  <si>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</si>
  <si>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</si>
  <si>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</si>
  <si>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</si>
  <si>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</si>
  <si>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</si>
  <si>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</si>
  <si>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</si>
  <si>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</si>
  <si>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</si>
  <si>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</si>
  <si>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</si>
  <si>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</si>
  <si>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</si>
  <si>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</si>
  <si>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</si>
  <si>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</si>
  <si>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</si>
  <si>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</si>
  <si>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</si>
  <si>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</si>
  <si>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</si>
  <si>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</si>
  <si>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</si>
  <si>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</si>
  <si>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</si>
  <si>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</si>
  <si>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</si>
  <si>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</si>
  <si>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</si>
  <si>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</si>
  <si>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</si>
  <si>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</si>
  <si>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</si>
  <si>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</si>
  <si>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</si>
  <si>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</si>
  <si>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</si>
  <si>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</si>
  <si>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</si>
  <si>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</si>
  <si>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</si>
  <si>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</si>
  <si>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</si>
  <si>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</si>
  <si>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</si>
  <si>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</si>
  <si>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</si>
  <si>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</si>
  <si>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</si>
  <si>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</si>
  <si>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</si>
  <si>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</si>
  <si>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</si>
  <si>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</si>
  <si>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</si>
  <si>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</si>
  <si>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</si>
  <si>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</si>
  <si>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</si>
  <si>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</si>
  <si>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</si>
  <si>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</si>
  <si>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</si>
  <si>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</si>
  <si>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</si>
  <si>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</si>
  <si>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</si>
  <si>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</si>
  <si>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</si>
  <si>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</si>
  <si>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</si>
  <si>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</si>
  <si>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</si>
  <si>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</si>
  <si>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</si>
  <si>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</si>
  <si>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</si>
  <si>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</si>
  <si>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</si>
  <si>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</si>
  <si>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</si>
  <si>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</si>
  <si>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</si>
  <si>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</si>
  <si>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</si>
  <si>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</si>
  <si>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</si>
  <si>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</si>
  <si>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</si>
  <si>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</si>
  <si>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</si>
  <si>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</si>
  <si>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</si>
  <si>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</si>
  <si>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</si>
  <si>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</si>
  <si>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</si>
  <si>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</si>
  <si>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</si>
  <si>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</si>
  <si>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</si>
  <si>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</si>
  <si>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</si>
  <si>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</si>
  <si>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</si>
  <si>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</si>
  <si>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</si>
  <si>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</si>
  <si>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</si>
  <si>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</si>
  <si>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</si>
  <si>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</si>
  <si>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</si>
  <si>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</si>
  <si>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</si>
  <si>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</si>
  <si>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</si>
  <si>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</si>
  <si>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</si>
  <si>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</si>
  <si>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</si>
  <si>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</si>
  <si>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</si>
  <si>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</si>
  <si>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</si>
  <si>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</si>
  <si>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</si>
  <si>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</si>
  <si>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</si>
  <si>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</si>
  <si>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</si>
  <si>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</si>
  <si>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</si>
  <si>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</si>
  <si>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</si>
  <si>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</si>
  <si>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</si>
  <si>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</si>
  <si>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</si>
  <si>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</si>
  <si>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</si>
  <si>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</si>
  <si>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</si>
  <si>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</si>
  <si>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</si>
  <si>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</si>
  <si>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</si>
  <si>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</si>
  <si>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</si>
  <si>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</si>
  <si>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</si>
  <si>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</si>
  <si>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</si>
  <si>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</si>
  <si>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</si>
  <si>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</si>
  <si>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</si>
  <si>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</si>
  <si>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</si>
  <si>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</si>
  <si>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</si>
  <si>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</si>
  <si>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</si>
  <si>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</si>
  <si>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</si>
  <si>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</si>
  <si>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</si>
  <si>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</si>
  <si>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</si>
  <si>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</si>
  <si>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</si>
  <si>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</si>
  <si>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</si>
  <si>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</si>
  <si>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</si>
  <si>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</si>
  <si>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</si>
  <si>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</si>
  <si>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</si>
  <si>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</si>
  <si>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</si>
  <si>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</si>
  <si>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</si>
  <si>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</si>
  <si>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</si>
  <si>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</si>
  <si>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</si>
  <si>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</si>
  <si>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</si>
  <si>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</si>
  <si>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</si>
  <si>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</si>
  <si>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</si>
  <si>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</si>
  <si>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</si>
  <si>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</si>
  <si>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</si>
  <si>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</si>
  <si>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</si>
  <si>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</si>
  <si>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</si>
  <si>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</si>
  <si>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</si>
  <si>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</si>
  <si>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</si>
  <si>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</si>
  <si>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</si>
  <si>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</si>
  <si>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</si>
  <si>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</si>
  <si>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</si>
  <si>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</si>
  <si>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</si>
  <si>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</si>
  <si>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</si>
  <si>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</si>
  <si>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</si>
  <si>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</si>
  <si>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</si>
  <si>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</si>
  <si>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</si>
  <si>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</si>
  <si>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</si>
  <si>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</si>
  <si>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</si>
  <si>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</si>
  <si>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</si>
  <si>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</si>
  <si>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</si>
  <si>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</si>
  <si>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</si>
  <si>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</si>
  <si>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</si>
  <si>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</si>
  <si>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</si>
  <si>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</si>
  <si>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</si>
  <si>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</si>
  <si>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</si>
  <si>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</si>
  <si>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</si>
  <si>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</si>
  <si>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</si>
  <si>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</si>
  <si>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</si>
  <si>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</si>
  <si>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</si>
  <si>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</si>
  <si>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</si>
  <si>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</si>
  <si>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</si>
  <si>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</si>
  <si>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</si>
  <si>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</si>
  <si>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</si>
  <si>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</si>
  <si>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</si>
  <si>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</si>
  <si>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</si>
  <si>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</si>
  <si>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</si>
  <si>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</si>
  <si>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</si>
  <si>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</si>
  <si>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</si>
  <si>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</si>
  <si>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</si>
  <si>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</si>
  <si>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</si>
  <si>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</si>
  <si>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</si>
  <si>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</si>
  <si>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</si>
  <si>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</si>
  <si>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</si>
  <si>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</si>
  <si>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</si>
  <si>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</si>
  <si>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</si>
  <si>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</si>
  <si>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</si>
  <si>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</si>
  <si>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</si>
  <si>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</si>
  <si>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</si>
  <si>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</si>
  <si>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</si>
  <si>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</si>
  <si>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</si>
  <si>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</si>
  <si>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</si>
  <si>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</si>
  <si>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</si>
  <si>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</si>
  <si>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</si>
  <si>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</si>
  <si>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</si>
  <si>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</si>
  <si>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</si>
  <si>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</si>
  <si>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</si>
  <si>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</si>
  <si>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</si>
  <si>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</si>
  <si>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</si>
  <si>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</si>
  <si>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</si>
  <si>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</si>
  <si>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</si>
  <si>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</si>
  <si>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</si>
  <si>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</si>
  <si>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</si>
  <si>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</si>
  <si>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</si>
  <si>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</si>
  <si>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</si>
  <si>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</si>
  <si>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</si>
  <si>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</si>
  <si>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</si>
  <si>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</si>
  <si>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</si>
  <si>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</si>
  <si>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</si>
  <si>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</si>
  <si>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</si>
  <si>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</si>
  <si>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</si>
  <si>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</si>
  <si>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</si>
  <si>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</si>
  <si>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</si>
  <si>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</si>
  <si>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</si>
  <si>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</si>
  <si>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</si>
  <si>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</si>
  <si>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</si>
  <si>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</si>
  <si>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</si>
  <si>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</si>
  <si>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</si>
  <si>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</si>
  <si>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</si>
  <si>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</si>
  <si>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</si>
  <si>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</si>
  <si>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</si>
  <si>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</si>
  <si>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</si>
  <si>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</si>
  <si>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</si>
  <si>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</si>
  <si>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</si>
  <si>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</si>
  <si>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</si>
  <si>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</si>
  <si>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</si>
  <si>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</si>
  <si>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</si>
  <si>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</si>
  <si>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</si>
  <si>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</si>
  <si>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</si>
  <si>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</si>
  <si>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</si>
  <si>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</si>
  <si>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</si>
  <si>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</si>
  <si>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</si>
  <si>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</si>
  <si>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</si>
  <si>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</si>
  <si>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</si>
  <si>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</si>
  <si>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</si>
  <si>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</si>
  <si>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</si>
  <si>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</si>
  <si>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</si>
  <si>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</si>
  <si>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</si>
  <si>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</si>
  <si>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</si>
  <si>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</si>
  <si>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</si>
  <si>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</si>
  <si>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</si>
  <si>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</si>
  <si>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</si>
  <si>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</si>
  <si>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</si>
  <si>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</si>
  <si>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</si>
  <si>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</si>
  <si>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</si>
  <si>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</si>
  <si>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</si>
  <si>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</si>
  <si>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</si>
  <si>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</si>
  <si>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</si>
  <si>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</si>
  <si>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</si>
  <si>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</si>
  <si>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</si>
  <si>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</si>
  <si>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</si>
  <si>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</si>
  <si>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</si>
  <si>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</si>
  <si>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</si>
  <si>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</si>
  <si>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</si>
  <si>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</si>
  <si>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</si>
  <si>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</si>
  <si>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</si>
  <si>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</si>
  <si>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</si>
  <si>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</si>
  <si>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</si>
  <si>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</si>
  <si>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</si>
  <si>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</si>
  <si>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</si>
  <si>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</si>
  <si>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</si>
  <si>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</si>
  <si>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</si>
  <si>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</si>
  <si>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</si>
  <si>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</si>
  <si>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</si>
  <si>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</si>
  <si>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</si>
  <si>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</si>
  <si>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</si>
  <si>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</si>
  <si>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</si>
  <si>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</si>
  <si>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</si>
  <si>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</si>
  <si>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</si>
  <si>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</si>
  <si>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</si>
  <si>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</si>
  <si>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</si>
  <si>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</si>
  <si>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</si>
  <si>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</si>
  <si>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</si>
  <si>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</si>
  <si>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</si>
  <si>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</si>
  <si>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</si>
  <si>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</si>
  <si>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</si>
  <si>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</si>
  <si>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</si>
  <si>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</si>
  <si>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</si>
  <si>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</si>
  <si>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</si>
  <si>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</si>
  <si>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</si>
  <si>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</si>
  <si>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</si>
  <si>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</si>
  <si>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</si>
  <si>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</si>
  <si>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</si>
  <si>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</si>
  <si>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</si>
  <si>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</si>
  <si>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</si>
  <si>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</si>
  <si>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</si>
  <si>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</si>
  <si>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</si>
  <si>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</si>
  <si>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</si>
  <si>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</si>
  <si>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</si>
  <si>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</si>
  <si>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</si>
  <si>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</si>
  <si>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</si>
  <si>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</si>
  <si>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</si>
  <si>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</si>
  <si>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</si>
  <si>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</si>
  <si>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</si>
  <si>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</si>
  <si>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</si>
  <si>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</si>
  <si>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</si>
  <si>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</si>
  <si>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</si>
  <si>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</si>
  <si>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</si>
  <si>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</si>
  <si>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</si>
  <si>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</si>
  <si>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</si>
  <si>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</si>
  <si>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</si>
  <si>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</si>
  <si>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</si>
  <si>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</si>
  <si>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</si>
  <si>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</si>
  <si>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</si>
  <si>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</si>
  <si>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</si>
  <si>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</si>
  <si>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</si>
  <si>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</si>
  <si>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</si>
  <si>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</si>
  <si>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</si>
  <si>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</si>
  <si>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</si>
  <si>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</si>
  <si>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</si>
  <si>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</si>
  <si>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</si>
  <si>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</si>
  <si>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</si>
  <si>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</si>
  <si>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</si>
  <si>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</si>
  <si>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</si>
  <si>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</si>
  <si>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</si>
  <si>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</si>
  <si>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</si>
  <si>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</si>
  <si>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</si>
  <si>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</si>
  <si>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</si>
  <si>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</si>
  <si>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</si>
  <si>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</si>
  <si>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</si>
  <si>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</si>
  <si>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</si>
  <si>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</si>
  <si>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</si>
  <si>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</si>
  <si>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</si>
  <si>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</si>
  <si>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</si>
  <si>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</si>
  <si>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</si>
  <si>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</si>
  <si>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</si>
  <si>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</si>
  <si>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</si>
  <si>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</si>
  <si>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</si>
  <si>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</si>
  <si>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</si>
  <si>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</si>
  <si>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</si>
  <si>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</si>
  <si>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</si>
  <si>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</si>
  <si>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</si>
  <si>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</si>
  <si>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</si>
  <si>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</si>
  <si>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</si>
  <si>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</si>
  <si>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</si>
  <si>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</si>
  <si>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</si>
  <si>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</si>
  <si>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</si>
  <si>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</si>
  <si>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</si>
  <si>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</si>
  <si>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</si>
  <si>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</si>
  <si>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</si>
  <si>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</si>
  <si>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</si>
  <si>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</si>
  <si>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</si>
  <si>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</si>
  <si>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</si>
  <si>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</si>
  <si>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</si>
  <si>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</si>
  <si>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</si>
  <si>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</si>
  <si>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</si>
  <si>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</si>
  <si>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</si>
  <si>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</si>
  <si>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</si>
  <si>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</si>
  <si>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</si>
  <si>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</si>
  <si>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</si>
  <si>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</si>
  <si>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</si>
  <si>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</si>
  <si>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</si>
  <si>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</si>
  <si>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</si>
  <si>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</si>
  <si>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</si>
  <si>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</si>
  <si>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</si>
  <si>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</si>
  <si>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</si>
  <si>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</si>
  <si>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</si>
  <si>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</si>
  <si>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</si>
  <si>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</si>
  <si>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</si>
  <si>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</si>
  <si>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</si>
  <si>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</si>
  <si>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</si>
  <si>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</si>
  <si>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</si>
  <si>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</si>
  <si>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</si>
  <si>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</si>
  <si>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</si>
  <si>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</si>
  <si>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</si>
  <si>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</si>
  <si>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</si>
  <si>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</si>
  <si>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</si>
  <si>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</si>
  <si>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</si>
  <si>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</si>
  <si>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</si>
  <si>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</si>
  <si>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</si>
  <si>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</si>
  <si>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</si>
  <si>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</si>
  <si>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</si>
  <si>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</si>
  <si>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</si>
  <si>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</si>
  <si>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</si>
  <si>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</si>
  <si>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</si>
  <si>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</si>
  <si>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</si>
  <si>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</si>
  <si>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</si>
  <si>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</si>
  <si>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</si>
  <si>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</si>
  <si>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</si>
  <si>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</si>
  <si>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</si>
  <si>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</si>
  <si>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</si>
  <si>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</si>
  <si>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</si>
  <si>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</si>
  <si>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</si>
  <si>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</si>
  <si>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</si>
  <si>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</si>
  <si>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</si>
  <si>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</si>
  <si>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</si>
  <si>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</si>
  <si>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</si>
  <si>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</si>
  <si>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</si>
  <si>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</si>
  <si>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</si>
  <si>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</si>
  <si>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</si>
  <si>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</si>
  <si>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</si>
  <si>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</si>
  <si>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</si>
  <si>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</si>
  <si>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</si>
  <si>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</si>
  <si>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</si>
  <si>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</si>
  <si>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</si>
  <si>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</si>
  <si>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</si>
  <si>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</si>
  <si>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</si>
  <si>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</si>
  <si>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</si>
  <si>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</si>
  <si>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</si>
  <si>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</si>
  <si>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</si>
  <si>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</si>
  <si>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</si>
  <si>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</si>
  <si>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</si>
  <si>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</si>
  <si>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</si>
  <si>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</si>
  <si>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</si>
  <si>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</si>
  <si>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</si>
  <si>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</si>
  <si>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</si>
  <si>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</si>
  <si>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</si>
  <si>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</si>
  <si>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</si>
  <si>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</si>
  <si>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</si>
  <si>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</si>
  <si>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</si>
  <si>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</si>
  <si>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</si>
  <si>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</si>
  <si>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</si>
  <si>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</si>
  <si>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</si>
  <si>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</si>
  <si>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</si>
  <si>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</si>
  <si>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</si>
  <si>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</si>
  <si>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</si>
  <si>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</si>
  <si>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</si>
  <si>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</si>
  <si>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</si>
  <si>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</si>
  <si>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</si>
  <si>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</si>
  <si>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</si>
  <si>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</si>
  <si>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</si>
  <si>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</si>
  <si>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</si>
  <si>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</si>
  <si>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</si>
  <si>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</si>
  <si>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</si>
  <si>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</si>
  <si>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</si>
  <si>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</si>
  <si>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</si>
  <si>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</si>
  <si>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</si>
  <si>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</si>
  <si>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</si>
  <si>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</si>
  <si>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</si>
  <si>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</si>
  <si>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</si>
  <si>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</si>
  <si>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</si>
  <si>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</si>
  <si>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</si>
  <si>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</si>
  <si>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</si>
  <si>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</si>
  <si>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</si>
  <si>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</si>
  <si>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</si>
  <si>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</si>
  <si>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</si>
  <si>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</si>
  <si>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</si>
  <si>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</si>
  <si>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</si>
  <si>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</si>
  <si>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</si>
  <si>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</si>
  <si>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</si>
  <si>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</si>
  <si>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</si>
  <si>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</si>
  <si>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</si>
  <si>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</si>
  <si>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</si>
  <si>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</si>
  <si>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</si>
  <si>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</si>
  <si>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</si>
  <si>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</si>
  <si>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</si>
  <si>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</si>
  <si>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</si>
  <si>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</si>
  <si>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</si>
  <si>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</si>
  <si>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</si>
  <si>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</si>
  <si>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</si>
  <si>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</si>
  <si>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</si>
  <si>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</si>
  <si>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</si>
  <si>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</si>
  <si>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</si>
  <si>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</si>
  <si>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</si>
  <si>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</si>
  <si>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</si>
  <si>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</si>
  <si>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</si>
  <si>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</si>
  <si>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</si>
  <si>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</si>
  <si>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</si>
  <si>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</si>
  <si>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</si>
  <si>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</si>
  <si>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</si>
  <si>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</si>
  <si>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</si>
  <si>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</si>
  <si>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</si>
  <si>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</si>
  <si>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</si>
  <si>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</si>
  <si>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</si>
  <si>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</si>
  <si>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</si>
  <si>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</si>
  <si>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</si>
  <si>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</si>
  <si>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</si>
  <si>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</si>
  <si>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</si>
  <si>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</si>
  <si>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</si>
  <si>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</si>
  <si>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</si>
  <si>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</si>
  <si>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</si>
  <si>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</si>
  <si>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</si>
  <si>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</si>
  <si>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</si>
  <si>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</si>
  <si>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</si>
  <si>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</si>
  <si>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</si>
  <si>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</si>
  <si>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</si>
  <si>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</si>
  <si>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</si>
  <si>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</si>
  <si>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</si>
  <si>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</si>
  <si>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</si>
  <si>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</si>
  <si>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</si>
  <si>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</si>
  <si>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</si>
  <si>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</si>
  <si>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</si>
  <si>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</si>
  <si>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</si>
  <si>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</si>
  <si>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</si>
  <si>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</si>
  <si>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</si>
  <si>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</si>
  <si>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</si>
  <si>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</si>
  <si>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</si>
  <si>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</si>
  <si>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</si>
  <si>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</si>
  <si>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</si>
  <si>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</si>
  <si>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</si>
  <si>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</si>
  <si>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</si>
  <si>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</si>
  <si>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</si>
  <si>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</si>
  <si>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</si>
  <si>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</si>
  <si>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</si>
  <si>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</si>
  <si>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</si>
  <si>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</si>
  <si>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</si>
  <si>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</si>
  <si>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</si>
  <si>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</si>
  <si>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</si>
  <si>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</si>
  <si>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</si>
  <si>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</si>
  <si>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</si>
  <si>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</si>
  <si>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</si>
  <si>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</si>
  <si>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</si>
  <si>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</si>
  <si>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</si>
  <si>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</si>
  <si>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</si>
  <si>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</si>
  <si>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</si>
  <si>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</si>
  <si>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</si>
  <si>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</si>
  <si>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</si>
  <si>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</si>
  <si>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</si>
  <si>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</si>
  <si>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</si>
  <si>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</si>
  <si>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</si>
  <si>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</si>
  <si>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</si>
  <si>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</si>
  <si>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</si>
  <si>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</si>
  <si>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</si>
  <si>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</si>
  <si>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</si>
  <si>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</si>
  <si>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</si>
  <si>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</si>
  <si>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</si>
  <si>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</si>
  <si>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</si>
  <si>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</si>
  <si>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</si>
  <si>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</si>
  <si>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</si>
  <si>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</si>
  <si>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</si>
  <si>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</si>
  <si>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</si>
  <si>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</si>
  <si>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</si>
  <si>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</si>
  <si>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</si>
  <si>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</si>
  <si>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</si>
  <si>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</si>
  <si>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</si>
  <si>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</si>
  <si>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</si>
  <si>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</si>
  <si>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</si>
  <si>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</si>
  <si>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</si>
  <si>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</si>
  <si>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</si>
  <si>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</si>
  <si>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</si>
  <si>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</si>
  <si>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</si>
  <si>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</si>
  <si>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</si>
  <si>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</si>
  <si>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</si>
  <si>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</si>
  <si>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</si>
  <si>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</si>
  <si>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</si>
  <si>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</si>
  <si>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</si>
  <si>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</si>
  <si>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</si>
  <si>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</si>
  <si>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</si>
  <si>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</si>
  <si>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</si>
  <si>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</si>
  <si>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</si>
  <si>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</si>
  <si>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</si>
  <si>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</si>
  <si>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</si>
  <si>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</si>
  <si>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</si>
  <si>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</si>
  <si>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</si>
  <si>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</si>
  <si>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</si>
  <si>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</si>
  <si>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</si>
  <si>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</si>
  <si>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</si>
  <si>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</si>
  <si>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</si>
  <si>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</si>
  <si>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</si>
  <si>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</si>
  <si>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</si>
  <si>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</si>
  <si>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</si>
  <si>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</si>
  <si>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</si>
  <si>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</si>
  <si>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</si>
  <si>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</si>
  <si>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</si>
  <si>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</si>
  <si>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</si>
  <si>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</si>
  <si>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</si>
  <si>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</si>
  <si>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</si>
  <si>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</si>
  <si>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</si>
  <si>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</si>
  <si>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</si>
  <si>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</si>
  <si>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</si>
  <si>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</si>
  <si>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</si>
  <si>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</si>
  <si>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</si>
  <si>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</si>
  <si>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</si>
  <si>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</si>
  <si>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</si>
  <si>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</si>
  <si>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</si>
  <si>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</si>
  <si>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</si>
  <si>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</si>
  <si>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</si>
  <si>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</si>
  <si>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</si>
  <si>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</si>
  <si>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</si>
  <si>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</si>
  <si>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</si>
  <si>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</si>
  <si>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</si>
  <si>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</si>
  <si>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</si>
  <si>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</si>
  <si>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</si>
  <si>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</si>
  <si>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</si>
  <si>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</si>
  <si>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</si>
  <si>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</si>
  <si>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</si>
  <si>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</si>
  <si>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</si>
  <si>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</si>
  <si>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</si>
  <si>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</si>
  <si>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</si>
  <si>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</si>
  <si>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</si>
  <si>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</si>
  <si>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</si>
  <si>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</si>
  <si>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</si>
  <si>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</si>
  <si>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</si>
  <si>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</si>
  <si>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</si>
  <si>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</si>
  <si>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</si>
  <si>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</si>
  <si>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</si>
  <si>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</si>
  <si>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</si>
  <si>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</si>
  <si>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</si>
  <si>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</si>
  <si>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</si>
  <si>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</si>
  <si>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</si>
  <si>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</si>
  <si>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</si>
  <si>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</si>
  <si>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</si>
  <si>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</si>
  <si>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</si>
  <si>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</si>
  <si>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</si>
  <si>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</si>
  <si>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</si>
  <si>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</si>
  <si>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</si>
  <si>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</si>
  <si>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</si>
  <si>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</si>
  <si>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</si>
  <si>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</si>
  <si>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</si>
  <si>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</si>
  <si>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</si>
  <si>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</si>
  <si>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</si>
  <si>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</si>
  <si>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</si>
  <si>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</si>
  <si>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</si>
  <si>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</si>
  <si>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</si>
  <si>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</si>
  <si>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</si>
  <si>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</si>
  <si>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</si>
  <si>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</si>
  <si>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</si>
  <si>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</si>
  <si>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</si>
  <si>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</si>
  <si>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</si>
  <si>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</si>
  <si>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</si>
  <si>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</si>
  <si>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</si>
  <si>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</si>
  <si>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</si>
  <si>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</si>
  <si>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</si>
  <si>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</si>
  <si>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</si>
  <si>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</si>
  <si>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</si>
  <si>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</si>
  <si>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</si>
  <si>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</si>
  <si>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</si>
  <si>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</si>
  <si>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</si>
  <si>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</si>
  <si>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</si>
  <si>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</si>
  <si>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</si>
  <si>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</si>
  <si>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</si>
  <si>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</si>
  <si>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</si>
  <si>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</si>
  <si>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</si>
  <si>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</si>
  <si>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</si>
  <si>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</si>
  <si>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</si>
  <si>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</si>
  <si>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</si>
  <si>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</si>
  <si>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</si>
  <si>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</si>
  <si>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</si>
  <si>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</si>
  <si>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</si>
  <si>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</si>
  <si>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</si>
  <si>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</si>
  <si>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</si>
  <si>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</si>
  <si>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</si>
  <si>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</si>
  <si>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</si>
  <si>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</si>
  <si>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</si>
  <si>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</si>
  <si>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</si>
  <si>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</si>
  <si>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</si>
  <si>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</si>
  <si>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</si>
  <si>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</si>
  <si>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</si>
  <si>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</si>
  <si>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</si>
  <si>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</si>
  <si>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</si>
  <si>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</si>
  <si>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</si>
  <si>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</si>
  <si>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</si>
  <si>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</si>
  <si>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</si>
  <si>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</si>
  <si>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</si>
  <si>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</si>
  <si>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</si>
  <si>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</si>
  <si>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</si>
  <si>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</si>
  <si>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</si>
  <si>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</si>
  <si>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</si>
  <si>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</si>
  <si>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</si>
  <si>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</si>
  <si>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</si>
  <si>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</si>
  <si>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</si>
  <si>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</si>
  <si>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</si>
  <si>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</si>
  <si>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</si>
  <si>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</si>
  <si>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</si>
  <si>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</si>
  <si>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</si>
  <si>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</si>
  <si>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</si>
  <si>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</si>
  <si>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</si>
  <si>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</si>
  <si>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</si>
  <si>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</si>
  <si>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</si>
  <si>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</si>
  <si>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</si>
  <si>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</si>
  <si>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</si>
  <si>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</si>
  <si>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</si>
  <si>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</si>
  <si>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</si>
  <si>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</si>
  <si>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</si>
  <si>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</si>
  <si>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</si>
  <si>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</si>
  <si>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</si>
  <si>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</si>
  <si>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</si>
  <si>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</si>
  <si>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</si>
  <si>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</si>
  <si>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</si>
  <si>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</si>
  <si>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</si>
  <si>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</si>
  <si>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</si>
  <si>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</si>
  <si>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</si>
  <si>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</si>
  <si>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</si>
  <si>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</si>
  <si>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</si>
  <si>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</si>
  <si>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</si>
  <si>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</si>
  <si>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</si>
  <si>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</si>
  <si>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</si>
  <si>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</si>
  <si>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</si>
  <si>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</si>
  <si>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</si>
  <si>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</si>
  <si>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</si>
  <si>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</si>
  <si>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</si>
  <si>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</si>
  <si>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</si>
  <si>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</si>
  <si>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</si>
  <si>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</si>
  <si>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</si>
  <si>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</si>
  <si>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</si>
  <si>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</si>
  <si>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</si>
  <si>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</si>
  <si>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</si>
  <si>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</si>
  <si>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</si>
  <si>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</si>
  <si>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</si>
  <si>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</si>
  <si>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</si>
  <si>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</si>
  <si>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</si>
  <si>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</si>
  <si>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</si>
  <si>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</si>
  <si>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</si>
  <si>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</si>
  <si>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</si>
  <si>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</si>
  <si>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</si>
  <si>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</si>
  <si>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</si>
  <si>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</si>
  <si>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</si>
  <si>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</si>
  <si>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</si>
  <si>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</si>
  <si>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</si>
  <si>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</si>
  <si>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</si>
  <si>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</si>
  <si>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</si>
  <si>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</si>
  <si>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</si>
  <si>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</si>
  <si>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</si>
  <si>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</si>
  <si>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</si>
  <si>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</si>
  <si>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</si>
  <si>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</si>
  <si>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</si>
  <si>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</si>
  <si>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</si>
  <si>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</si>
  <si>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</si>
  <si>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</si>
  <si>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</si>
  <si>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</si>
  <si>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</si>
  <si>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</si>
  <si>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</si>
  <si>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</si>
  <si>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</si>
  <si>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</si>
  <si>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</si>
  <si>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</si>
  <si>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</si>
  <si>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</si>
  <si>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</si>
  <si>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</si>
  <si>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</si>
  <si>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</si>
  <si>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</si>
  <si>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</si>
  <si>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</si>
  <si>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</si>
  <si>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</si>
  <si>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</si>
  <si>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</si>
  <si>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</si>
  <si>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</si>
  <si>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</si>
  <si>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</si>
  <si>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</si>
  <si>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</si>
  <si>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</si>
  <si>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</si>
  <si>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</si>
  <si>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</si>
  <si>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</si>
  <si>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</si>
  <si>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</si>
  <si>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</si>
  <si>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</si>
  <si>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</si>
  <si>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</si>
  <si>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</si>
  <si>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</si>
  <si>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</si>
  <si>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</si>
  <si>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</si>
  <si>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</si>
  <si>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</si>
  <si>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</si>
  <si>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</si>
  <si>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</si>
  <si>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</si>
  <si>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</si>
  <si>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</si>
  <si>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</si>
  <si>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</si>
  <si>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</si>
  <si>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</si>
  <si>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</si>
  <si>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</si>
  <si>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</si>
  <si>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</si>
  <si>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</si>
  <si>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</si>
  <si>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</si>
  <si>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</si>
  <si>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</si>
  <si>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</si>
  <si>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</si>
  <si>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</si>
  <si>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</si>
  <si>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</si>
  <si>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</si>
  <si>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</si>
  <si>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</si>
  <si>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</si>
  <si>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</si>
  <si>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</si>
  <si>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</si>
  <si>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</si>
  <si>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</si>
  <si>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</si>
  <si>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</si>
  <si>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</si>
  <si>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</si>
  <si>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</si>
  <si>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</si>
  <si>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</si>
  <si>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</si>
  <si>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</si>
  <si>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</si>
  <si>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</si>
  <si>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</si>
  <si>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</si>
  <si>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</si>
  <si>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</si>
  <si>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</si>
  <si>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</si>
  <si>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</si>
  <si>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</si>
  <si>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</si>
  <si>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</si>
  <si>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</si>
  <si>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</si>
  <si>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</si>
  <si>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</si>
  <si>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</si>
  <si>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</si>
  <si>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</si>
  <si>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</si>
  <si>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</si>
  <si>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</si>
  <si>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</si>
  <si>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</si>
  <si>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</si>
  <si>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</si>
  <si>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</si>
  <si>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</si>
  <si>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</si>
  <si>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</si>
  <si>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</si>
  <si>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</si>
  <si>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</si>
  <si>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</si>
  <si>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</si>
  <si>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</si>
  <si>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</si>
  <si>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</si>
  <si>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</si>
  <si>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</si>
  <si>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</si>
  <si>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</si>
  <si>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</si>
  <si>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</si>
  <si>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</si>
  <si>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</si>
  <si>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</si>
  <si>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</si>
  <si>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</si>
  <si>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</si>
  <si>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</si>
  <si>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</si>
  <si>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</si>
  <si>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</si>
  <si>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</si>
  <si>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</si>
  <si>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</si>
  <si>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</si>
  <si>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</si>
  <si>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</si>
  <si>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</si>
  <si>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</si>
  <si>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</si>
  <si>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</si>
  <si>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</si>
  <si>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</si>
  <si>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</si>
  <si>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</si>
  <si>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</si>
  <si>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</si>
  <si>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</si>
  <si>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</si>
  <si>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</si>
  <si>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</si>
  <si>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</si>
  <si>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</si>
  <si>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</si>
  <si>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</si>
  <si>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</si>
  <si>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</si>
  <si>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</si>
  <si>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</si>
  <si>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</si>
  <si>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</si>
  <si>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</si>
  <si>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</si>
  <si>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</si>
  <si>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</si>
  <si>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</si>
  <si>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</si>
  <si>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</si>
  <si>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</si>
  <si>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</si>
  <si>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</si>
  <si>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</si>
  <si>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</si>
  <si>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</si>
  <si>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</si>
  <si>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</si>
  <si>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</si>
  <si>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</si>
  <si>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</si>
  <si>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</si>
  <si>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</si>
  <si>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</si>
  <si>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</si>
  <si>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</si>
  <si>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</si>
  <si>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</si>
  <si>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</si>
  <si>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</si>
  <si>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</si>
  <si>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</si>
  <si>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</si>
  <si>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</si>
  <si>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</si>
  <si>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</si>
  <si>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</si>
  <si>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</si>
  <si>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</si>
  <si>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</si>
  <si>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</si>
  <si>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</si>
  <si>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</si>
  <si>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</si>
  <si>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</si>
  <si>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</si>
  <si>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</si>
  <si>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</si>
  <si>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</si>
  <si>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</si>
  <si>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</si>
  <si>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</si>
  <si>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</si>
  <si>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</si>
  <si>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</si>
  <si>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</si>
  <si>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</si>
  <si>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</si>
  <si>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</si>
  <si>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</si>
  <si>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</si>
  <si>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</si>
  <si>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</si>
  <si>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</si>
  <si>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</si>
  <si>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</si>
  <si>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</si>
  <si>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</si>
  <si>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</si>
  <si>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</si>
  <si>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</si>
  <si>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</si>
  <si>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</si>
  <si>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</si>
  <si>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</si>
  <si>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</si>
  <si>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</si>
  <si>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</si>
  <si>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</si>
  <si>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</si>
  <si>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</si>
  <si>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</si>
  <si>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</si>
  <si>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</si>
  <si>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</si>
  <si>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</si>
  <si>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</si>
  <si>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</si>
  <si>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</si>
  <si>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</si>
  <si>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</si>
  <si>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</si>
  <si>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</si>
  <si>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</si>
  <si>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</si>
  <si>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</si>
  <si>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</si>
  <si>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</si>
  <si>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</si>
  <si>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</si>
  <si>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</si>
  <si>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</si>
  <si>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</si>
  <si>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</si>
  <si>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</si>
  <si>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</si>
  <si>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</si>
  <si>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</si>
  <si>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</si>
  <si>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</si>
  <si>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</si>
  <si>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</si>
  <si>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</si>
  <si>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</si>
  <si>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</si>
  <si>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</si>
  <si>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</si>
  <si>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</si>
  <si>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</si>
  <si>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</si>
  <si>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</si>
  <si>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</si>
  <si>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</si>
  <si>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</si>
  <si>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</si>
  <si>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</si>
  <si>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</si>
  <si>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</si>
  <si>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</si>
  <si>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</si>
  <si>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</si>
  <si>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</si>
  <si>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</si>
  <si>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</si>
  <si>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</si>
  <si>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</si>
  <si>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</si>
  <si>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</si>
  <si>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</si>
  <si>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</si>
  <si>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</si>
  <si>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</si>
  <si>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</si>
  <si>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</si>
  <si>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</si>
  <si>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</si>
  <si>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</si>
  <si>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</si>
  <si>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</si>
  <si>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</si>
  <si>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</si>
  <si>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</si>
  <si>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</si>
  <si>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</si>
  <si>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</si>
  <si>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</si>
  <si>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</si>
  <si>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</si>
  <si>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</si>
  <si>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</si>
  <si>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</si>
  <si>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</si>
  <si>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</si>
  <si>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</si>
  <si>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</si>
  <si>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</si>
  <si>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</si>
  <si>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</si>
  <si>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</si>
  <si>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</si>
  <si>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</si>
  <si>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</si>
  <si>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</si>
  <si>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</si>
  <si>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</si>
  <si>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</si>
  <si>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</si>
  <si>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</si>
  <si>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</si>
  <si>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</si>
  <si>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</si>
  <si>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</si>
  <si>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</si>
  <si>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</si>
  <si>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</si>
  <si>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</si>
  <si>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</si>
  <si>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</si>
  <si>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</si>
  <si>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</si>
  <si>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</si>
  <si>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</si>
  <si>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</si>
  <si>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</si>
  <si>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</si>
  <si>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</si>
  <si>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</si>
  <si>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</si>
  <si>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</si>
  <si>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</si>
  <si>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</si>
  <si>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</si>
  <si>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</si>
  <si>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</si>
  <si>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</si>
  <si>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</si>
  <si>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</si>
  <si>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</si>
  <si>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</si>
  <si>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</si>
  <si>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</si>
  <si>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</si>
  <si>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</si>
  <si>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</si>
  <si>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</si>
  <si>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</si>
  <si>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</si>
  <si>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</si>
  <si>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</si>
  <si>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</si>
  <si>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</si>
  <si>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</si>
  <si>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</si>
  <si>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</si>
  <si>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</si>
  <si>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</si>
  <si>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</si>
  <si>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</si>
  <si>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</si>
  <si>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</si>
  <si>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</si>
  <si>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</si>
  <si>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</si>
  <si>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</si>
  <si>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</si>
  <si>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</si>
  <si>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</si>
  <si>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</si>
  <si>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</si>
  <si>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</si>
  <si>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</si>
  <si>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</si>
  <si>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</si>
  <si>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</si>
  <si>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</si>
  <si>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</si>
  <si>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</si>
  <si>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</si>
  <si>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</si>
  <si>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</si>
  <si>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</si>
  <si>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</si>
  <si>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</si>
  <si>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</si>
  <si>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</si>
  <si>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</si>
  <si>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</si>
  <si>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</si>
  <si>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</si>
  <si>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</si>
  <si>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</si>
  <si>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</si>
  <si>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</si>
  <si>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</si>
  <si>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</si>
  <si>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</si>
  <si>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</si>
  <si>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</si>
  <si>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</si>
  <si>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</si>
  <si>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</si>
  <si>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</si>
  <si>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</si>
  <si>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</si>
  <si>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</si>
  <si>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</si>
  <si>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</si>
  <si>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</si>
  <si>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</si>
  <si>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</si>
  <si>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</si>
  <si>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</si>
  <si>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</si>
  <si>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</si>
  <si>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</si>
  <si>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</si>
  <si>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</si>
  <si>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</si>
  <si>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</si>
  <si>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</si>
  <si>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</si>
  <si>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</si>
  <si>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</si>
  <si>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</si>
  <si>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</si>
  <si>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</si>
  <si>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</si>
  <si>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</si>
  <si>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</si>
  <si>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</si>
  <si>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</si>
  <si>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</si>
  <si>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</si>
  <si>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</si>
  <si>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</si>
  <si>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</si>
  <si>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</si>
  <si>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</si>
  <si>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</si>
  <si>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</si>
  <si>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</si>
  <si>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</si>
  <si>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</si>
  <si>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</si>
  <si>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</si>
  <si>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</si>
  <si>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</si>
  <si>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</si>
  <si>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</si>
  <si>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</si>
  <si>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</si>
  <si>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</si>
  <si>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</si>
  <si>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</si>
  <si>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</si>
  <si>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</si>
  <si>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</si>
  <si>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</si>
  <si>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</si>
  <si>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</si>
  <si>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</si>
  <si>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</si>
  <si>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</si>
  <si>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</si>
  <si>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</si>
  <si>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</si>
  <si>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</si>
  <si>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</si>
  <si>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</si>
  <si>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</si>
  <si>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</si>
  <si>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</si>
  <si>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</si>
  <si>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</si>
  <si>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</si>
  <si>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</si>
  <si>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</si>
  <si>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</si>
  <si>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</si>
  <si>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</si>
  <si>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</si>
  <si>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</si>
  <si>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</si>
  <si>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</si>
  <si>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</si>
  <si>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</si>
  <si>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</si>
  <si>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</si>
  <si>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</si>
  <si>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</si>
  <si>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</si>
  <si>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</si>
  <si>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</si>
  <si>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</si>
  <si>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</si>
  <si>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</si>
  <si>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</si>
  <si>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</si>
  <si>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</si>
  <si>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</si>
  <si>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</si>
  <si>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</si>
  <si>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</si>
  <si>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</si>
  <si>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</si>
  <si>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</si>
  <si>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</si>
  <si>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</si>
  <si>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</si>
  <si>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</si>
  <si>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</si>
  <si>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</si>
  <si>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</si>
  <si>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</si>
  <si>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</si>
  <si>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</si>
  <si>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</si>
  <si>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</si>
  <si>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</si>
  <si>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</si>
  <si>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</si>
  <si>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</si>
  <si>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</si>
  <si>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</si>
  <si>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</si>
  <si>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</si>
  <si>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</si>
  <si>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</si>
  <si>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</si>
  <si>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</si>
  <si>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</si>
  <si>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</si>
  <si>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</si>
  <si>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</si>
  <si>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</si>
  <si>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</si>
  <si>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</si>
  <si>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</si>
  <si>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</si>
  <si>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</si>
  <si>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</si>
  <si>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</si>
  <si>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</si>
  <si>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</si>
  <si>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</si>
  <si>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</si>
  <si>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</si>
  <si>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</si>
  <si>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</si>
  <si>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</si>
  <si>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</si>
  <si>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</si>
  <si>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</si>
  <si>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</si>
  <si>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</si>
  <si>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</si>
  <si>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</si>
  <si>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</si>
  <si>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</si>
  <si>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</si>
  <si>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</si>
  <si>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</si>
  <si>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</si>
  <si>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</si>
  <si>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</si>
  <si>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</si>
  <si>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</si>
  <si>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</si>
  <si>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</si>
  <si>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</si>
  <si>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</si>
  <si>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</si>
  <si>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</si>
  <si>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</si>
  <si>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</si>
  <si>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</si>
  <si>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</si>
  <si>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</si>
  <si>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</si>
  <si>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</si>
  <si>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</si>
  <si>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</si>
  <si>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</si>
  <si>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</si>
  <si>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</si>
  <si>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</si>
  <si>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</si>
  <si>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</si>
  <si>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</si>
  <si>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</si>
  <si>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</si>
  <si>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</si>
  <si>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</si>
  <si>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</si>
  <si>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</si>
  <si>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</si>
  <si>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</si>
  <si>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</si>
  <si>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</si>
  <si>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</si>
  <si>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</si>
  <si>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</si>
  <si>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</si>
  <si>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</si>
  <si>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</si>
  <si>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</si>
  <si>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</si>
  <si>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</si>
  <si>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</si>
  <si>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</si>
  <si>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</si>
  <si>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</si>
  <si>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</si>
  <si>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</si>
  <si>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</si>
  <si>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</si>
  <si>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</si>
  <si>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</si>
  <si>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</si>
  <si>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</si>
  <si>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</si>
  <si>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</si>
  <si>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</si>
  <si>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</si>
  <si>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</si>
  <si>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</si>
  <si>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</si>
  <si>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</si>
  <si>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</si>
  <si>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</si>
  <si>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</si>
  <si>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</si>
  <si>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</si>
  <si>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</si>
  <si>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</si>
  <si>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</si>
  <si>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</si>
  <si>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</si>
  <si>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</si>
  <si>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</si>
  <si>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</si>
  <si>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</si>
  <si>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</si>
  <si>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</si>
  <si>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</si>
  <si>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</si>
  <si>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</si>
  <si>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</si>
  <si>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</si>
  <si>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</si>
  <si>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</si>
  <si>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</si>
  <si>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</si>
  <si>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</si>
  <si>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</si>
  <si>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</si>
  <si>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</si>
  <si>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</si>
  <si>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</si>
  <si>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</si>
  <si>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</si>
  <si>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</si>
  <si>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</si>
  <si>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</si>
  <si>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</si>
  <si>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</si>
  <si>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</si>
  <si>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</si>
  <si>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</si>
  <si>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</si>
  <si>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</si>
  <si>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</si>
  <si>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</si>
  <si>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</si>
  <si>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</si>
  <si>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</si>
  <si>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</si>
  <si>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</si>
  <si>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</si>
  <si>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</si>
  <si>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</si>
  <si>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</si>
  <si>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</si>
  <si>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</si>
  <si>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</si>
  <si>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</si>
  <si>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</si>
  <si>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</si>
  <si>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</si>
  <si>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</si>
  <si>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</si>
  <si>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</si>
  <si>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</si>
  <si>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</si>
  <si>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</si>
  <si>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</si>
  <si>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</si>
  <si>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</si>
  <si>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</si>
  <si>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</si>
  <si>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</si>
  <si>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</si>
  <si>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</si>
  <si>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</si>
  <si>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</si>
  <si>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</si>
  <si>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</si>
  <si>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</si>
  <si>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</si>
  <si>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</si>
  <si>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</si>
  <si>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</si>
  <si>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</si>
  <si>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</si>
  <si>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</si>
  <si>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</si>
  <si>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</si>
  <si>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</si>
  <si>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</si>
  <si>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</si>
  <si>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</si>
  <si>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</si>
  <si>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</si>
  <si>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</si>
  <si>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</si>
  <si>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</si>
  <si>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</si>
  <si>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</si>
  <si>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</si>
  <si>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</si>
  <si>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</si>
  <si>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</si>
  <si>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</si>
  <si>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</si>
  <si>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</si>
  <si>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</si>
  <si>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</si>
  <si>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</si>
  <si>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</si>
  <si>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</si>
  <si>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</si>
  <si>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</si>
  <si>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</si>
  <si>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</si>
  <si>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</si>
  <si>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</si>
  <si>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</si>
  <si>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</si>
  <si>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</si>
  <si>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</si>
  <si>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</si>
  <si>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</si>
  <si>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</si>
  <si>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</si>
  <si>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</si>
  <si>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</si>
  <si>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</si>
  <si>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</si>
  <si>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</si>
  <si>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</si>
  <si>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</si>
  <si>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</si>
  <si>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</si>
  <si>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</si>
  <si>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</si>
  <si>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</si>
  <si>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</si>
  <si>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</si>
  <si>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</si>
  <si>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</si>
  <si>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</si>
  <si>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</si>
  <si>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</si>
  <si>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</si>
  <si>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</si>
  <si>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</si>
  <si>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</si>
  <si>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</si>
  <si>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</si>
  <si>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</si>
  <si>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</si>
  <si>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</si>
  <si>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</si>
  <si>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</si>
  <si>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</si>
  <si>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</si>
  <si>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</si>
  <si>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</si>
  <si>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</si>
  <si>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</si>
  <si>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</si>
  <si>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</si>
  <si>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</si>
  <si>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</si>
  <si>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</si>
  <si>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</si>
  <si>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</si>
  <si>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</si>
  <si>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</si>
  <si>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</si>
  <si>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</si>
  <si>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</si>
  <si>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</si>
  <si>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</si>
  <si>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</si>
  <si>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</si>
  <si>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</si>
  <si>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</si>
  <si>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</si>
  <si>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</si>
  <si>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</si>
  <si>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</si>
  <si>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</si>
  <si>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</si>
  <si>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</si>
  <si>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</si>
  <si>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</si>
  <si>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</si>
  <si>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</si>
  <si>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</si>
  <si>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</si>
  <si>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</si>
  <si>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</si>
  <si>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</si>
  <si>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</si>
  <si>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</si>
  <si>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</si>
  <si>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</si>
  <si>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</si>
  <si>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</si>
  <si>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</si>
  <si>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</si>
  <si>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</si>
  <si>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</si>
  <si>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</si>
  <si>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</si>
  <si>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</si>
  <si>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</si>
  <si>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</si>
  <si>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</si>
  <si>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</si>
  <si>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</si>
  <si>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</si>
  <si>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</si>
  <si>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</si>
  <si>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</si>
  <si>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</si>
  <si>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</si>
  <si>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</si>
  <si>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</si>
  <si>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</si>
  <si>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</si>
  <si>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</si>
  <si>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</si>
  <si>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</si>
  <si>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</si>
  <si>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</si>
  <si>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</si>
  <si>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</si>
  <si>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</si>
  <si>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</si>
  <si>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</si>
  <si>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</si>
  <si>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</si>
  <si>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</si>
  <si>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</si>
  <si>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</si>
  <si>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</si>
  <si>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</si>
  <si>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</si>
  <si>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</si>
  <si>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</si>
  <si>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</si>
  <si>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</si>
  <si>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</si>
  <si>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</si>
  <si>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</si>
  <si>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</si>
  <si>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</si>
  <si>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</si>
  <si>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</si>
  <si>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</si>
  <si>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</si>
  <si>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</si>
  <si>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</si>
  <si>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</si>
  <si>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</si>
  <si>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</si>
  <si>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</si>
  <si>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</si>
  <si>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</si>
  <si>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</si>
  <si>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</si>
  <si>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</si>
  <si>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</si>
  <si>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</si>
  <si>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</si>
  <si>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</si>
  <si>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</si>
  <si>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</si>
  <si>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</si>
  <si>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</si>
  <si>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</si>
  <si>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</si>
  <si>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</si>
  <si>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</si>
  <si>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</si>
  <si>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</si>
  <si>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</si>
  <si>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</si>
  <si>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</si>
  <si>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</si>
  <si>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</si>
  <si>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</si>
  <si>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</si>
  <si>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</si>
  <si>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</si>
  <si>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</si>
  <si>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</si>
  <si>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</si>
  <si>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</si>
  <si>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</si>
  <si>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</si>
  <si>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</si>
  <si>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</si>
  <si>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</si>
  <si>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</si>
  <si>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</si>
  <si>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</si>
  <si>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</si>
  <si>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</si>
  <si>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</si>
  <si>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</si>
  <si>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</si>
  <si>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</si>
  <si>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</si>
  <si>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</si>
  <si>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</si>
  <si>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</si>
  <si>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</si>
  <si>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</si>
  <si>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</si>
  <si>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</si>
  <si>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</si>
  <si>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</si>
  <si>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</si>
  <si>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</si>
  <si>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</si>
  <si>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</si>
  <si>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</si>
  <si>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</si>
  <si>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</si>
  <si>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</si>
  <si>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</si>
  <si>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</si>
  <si>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</si>
  <si>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</si>
  <si>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</si>
  <si>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</si>
  <si>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</si>
  <si>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</si>
  <si>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</si>
  <si>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</si>
  <si>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</si>
  <si>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</si>
  <si>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</si>
  <si>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</si>
  <si>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</si>
  <si>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</si>
  <si>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</si>
  <si>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</si>
  <si>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</si>
  <si>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</si>
  <si>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</si>
  <si>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</si>
  <si>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</si>
  <si>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</si>
  <si>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</si>
  <si>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</si>
  <si>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</si>
  <si>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</si>
  <si>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</si>
  <si>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</si>
  <si>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</si>
  <si>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</si>
  <si>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</si>
  <si>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</si>
  <si>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</si>
  <si>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</si>
  <si>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</si>
  <si>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</si>
  <si>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</si>
  <si>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</si>
  <si>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</si>
  <si>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</si>
  <si>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</si>
  <si>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</si>
  <si>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</si>
  <si>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</si>
  <si>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</si>
  <si>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</si>
  <si>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</si>
  <si>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</si>
  <si>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</si>
  <si>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</si>
  <si>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</si>
  <si>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</si>
  <si>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</si>
  <si>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</si>
  <si>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</si>
  <si>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</si>
  <si>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</si>
  <si>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</si>
  <si>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</si>
  <si>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</si>
  <si>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</si>
  <si>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</si>
  <si>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</si>
  <si>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</si>
  <si>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</si>
  <si>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</si>
  <si>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</si>
  <si>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</si>
  <si>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</si>
  <si>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</si>
  <si>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</si>
  <si>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</si>
  <si>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</si>
  <si>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</si>
  <si>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</si>
  <si>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</si>
  <si>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</si>
  <si>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</si>
  <si>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</si>
  <si>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</si>
  <si>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</si>
  <si>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</si>
  <si>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</si>
  <si>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</si>
  <si>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</si>
  <si>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</si>
  <si>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</si>
  <si>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</si>
  <si>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</si>
  <si>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</si>
  <si>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</si>
  <si>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</si>
  <si>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</si>
  <si>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</si>
  <si>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</si>
  <si>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</si>
  <si>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</si>
  <si>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</si>
  <si>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</si>
  <si>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</si>
  <si>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</si>
  <si>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</si>
  <si>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</si>
  <si>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</si>
  <si>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</si>
  <si>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</si>
  <si>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</si>
  <si>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</si>
  <si>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</si>
  <si>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</si>
  <si>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</si>
  <si>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</si>
  <si>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</si>
  <si>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</si>
  <si>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</si>
  <si>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</si>
  <si>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</si>
  <si>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</si>
  <si>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</si>
  <si>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</si>
  <si>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</si>
  <si>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</si>
  <si>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</si>
  <si>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</si>
  <si>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</si>
  <si>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</si>
  <si>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</si>
  <si>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</si>
  <si>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</si>
  <si>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</si>
  <si>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</si>
  <si>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</si>
  <si>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</si>
  <si>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</si>
  <si>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</si>
  <si>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</si>
  <si>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</si>
  <si>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</si>
  <si>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</si>
  <si>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</si>
  <si>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</si>
  <si>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</si>
  <si>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</si>
  <si>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</si>
  <si>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</si>
  <si>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</si>
  <si>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</si>
  <si>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</si>
  <si>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</si>
  <si>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</si>
  <si>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</si>
  <si>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</si>
  <si>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</si>
  <si>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</si>
  <si>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</si>
  <si>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</si>
  <si>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</si>
  <si>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</si>
  <si>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</si>
  <si>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</si>
  <si>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</si>
  <si>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</si>
  <si>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</si>
  <si>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</si>
  <si>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</si>
  <si>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</si>
  <si>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</si>
  <si>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</si>
  <si>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</si>
  <si>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</si>
  <si>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</si>
  <si>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</si>
  <si>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</si>
  <si>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</si>
  <si>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</si>
  <si>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</si>
  <si>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</si>
  <si>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</si>
  <si>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</si>
  <si>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</si>
  <si>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</si>
  <si>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</si>
  <si>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</si>
  <si>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</si>
  <si>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</si>
  <si>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</si>
  <si>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</si>
  <si>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</si>
  <si>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</si>
  <si>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</si>
  <si>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</si>
  <si>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</si>
  <si>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</si>
  <si>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</si>
  <si>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</si>
  <si>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</si>
  <si>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</si>
  <si>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</si>
  <si>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</si>
  <si>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</si>
  <si>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</si>
  <si>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</si>
  <si>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</si>
  <si>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</si>
  <si>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</si>
  <si>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</si>
  <si>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</si>
  <si>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</si>
  <si>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</si>
  <si>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</si>
  <si>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</si>
  <si>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</si>
  <si>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</si>
  <si>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</si>
  <si>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</si>
  <si>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</si>
  <si>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</si>
  <si>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</si>
  <si>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</si>
  <si>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</si>
  <si>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</si>
  <si>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</si>
  <si>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</si>
  <si>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</si>
  <si>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</si>
  <si>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</si>
  <si>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</si>
  <si>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</si>
  <si>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</si>
  <si>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</si>
  <si>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</si>
  <si>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</si>
  <si>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</si>
  <si>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</si>
  <si>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</si>
  <si>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</si>
  <si>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</si>
  <si>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</si>
  <si>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</si>
  <si>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</si>
  <si>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</si>
  <si>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</si>
  <si>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</si>
  <si>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</si>
  <si>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</si>
  <si>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</si>
  <si>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</si>
  <si>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</si>
  <si>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</si>
  <si>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</si>
  <si>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</si>
  <si>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</si>
  <si>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</si>
  <si>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</si>
  <si>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</si>
  <si>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</si>
  <si>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</si>
  <si>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</si>
  <si>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</si>
  <si>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</si>
  <si>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</si>
  <si>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</si>
  <si>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</si>
  <si>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</si>
  <si>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</si>
  <si>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</si>
  <si>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</si>
  <si>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</si>
  <si>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</si>
  <si>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</si>
  <si>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</si>
  <si>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</si>
  <si>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</si>
  <si>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</si>
  <si>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</si>
  <si>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</si>
  <si>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</si>
  <si>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</si>
  <si>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</si>
  <si>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</si>
  <si>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</si>
  <si>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</si>
  <si>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</si>
  <si>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</si>
  <si>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</si>
  <si>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</si>
  <si>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</si>
  <si>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</si>
  <si>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</si>
  <si>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</si>
  <si>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</si>
  <si>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</si>
  <si>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</si>
  <si>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</si>
  <si>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</si>
  <si>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</si>
  <si>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</si>
  <si>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</si>
  <si>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</si>
  <si>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</si>
  <si>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</si>
  <si>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</si>
  <si>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</si>
  <si>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</si>
  <si>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</si>
  <si>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</si>
  <si>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</si>
  <si>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</si>
  <si>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</si>
  <si>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</si>
  <si>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</si>
  <si>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</si>
  <si>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</si>
  <si>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</si>
  <si>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</si>
  <si>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</si>
  <si>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</si>
  <si>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</si>
  <si>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</si>
  <si>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</si>
  <si>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</si>
  <si>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</si>
  <si>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</si>
  <si>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</si>
  <si>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</si>
  <si>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</si>
  <si>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</si>
  <si>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</si>
  <si>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</si>
  <si>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</si>
  <si>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</si>
  <si>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</si>
  <si>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</si>
  <si>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</si>
  <si>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</si>
  <si>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</si>
  <si>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</si>
  <si>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</si>
  <si>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</si>
  <si>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</si>
  <si>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</si>
  <si>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</si>
  <si>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</si>
  <si>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</si>
  <si>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</si>
  <si>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</si>
  <si>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</si>
  <si>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</si>
  <si>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</si>
  <si>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</si>
  <si>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</si>
  <si>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</si>
  <si>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</si>
  <si>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</si>
  <si>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</si>
  <si>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</si>
  <si>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</si>
  <si>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</si>
  <si>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</si>
  <si>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</si>
  <si>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</si>
  <si>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</si>
  <si>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</si>
  <si>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</si>
  <si>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</si>
  <si>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</si>
  <si>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</si>
  <si>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</si>
  <si>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</si>
  <si>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</si>
  <si>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</si>
  <si>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</si>
  <si>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</si>
  <si>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</si>
  <si>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</si>
  <si>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</si>
  <si>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</si>
  <si>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</si>
  <si>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</si>
  <si>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</si>
  <si>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</si>
  <si>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</si>
  <si>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</si>
  <si>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</si>
  <si>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</si>
  <si>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</si>
  <si>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</si>
  <si>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</si>
  <si>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</si>
  <si>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</si>
  <si>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</si>
  <si>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</si>
  <si>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</si>
  <si>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</si>
  <si>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</si>
  <si>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</si>
  <si>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</si>
  <si>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</si>
  <si>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</si>
  <si>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</si>
  <si>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</si>
  <si>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</si>
  <si>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</si>
  <si>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</si>
  <si>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</si>
  <si>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</si>
  <si>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</si>
  <si>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</si>
  <si>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</si>
  <si>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</si>
  <si>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</si>
  <si>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</si>
  <si>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</si>
  <si>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</si>
  <si>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</si>
  <si>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</si>
  <si>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</si>
  <si>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</si>
  <si>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</si>
  <si>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</si>
  <si>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</si>
  <si>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</si>
  <si>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</si>
  <si>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</si>
  <si>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</si>
  <si>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</si>
  <si>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</si>
  <si>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</si>
  <si>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</si>
  <si>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</si>
  <si>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</si>
  <si>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</si>
  <si>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</si>
  <si>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</si>
  <si>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</si>
  <si>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</si>
  <si>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</si>
  <si>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</si>
  <si>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</si>
  <si>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</si>
  <si>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</si>
  <si>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</si>
  <si>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</si>
  <si>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</si>
  <si>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</si>
  <si>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</si>
  <si>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</si>
  <si>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</si>
  <si>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</si>
  <si>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</si>
  <si>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</si>
  <si>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</si>
  <si>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</si>
  <si>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</si>
  <si>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</si>
  <si>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</si>
  <si>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</si>
  <si>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</si>
  <si>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</si>
  <si>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</si>
  <si>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</si>
  <si>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</si>
  <si>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</si>
  <si>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</si>
  <si>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</si>
  <si>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</si>
  <si>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</si>
  <si>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</si>
  <si>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</si>
  <si>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</si>
  <si>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</si>
  <si>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</si>
  <si>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</si>
  <si>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</si>
  <si>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</si>
  <si>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</si>
  <si>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</si>
  <si>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</si>
  <si>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</si>
  <si>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</si>
  <si>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</si>
  <si>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</si>
  <si>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</si>
  <si>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</si>
  <si>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</si>
  <si>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</si>
  <si>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</si>
  <si>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</si>
  <si>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</si>
  <si>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</si>
  <si>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</si>
  <si>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</si>
  <si>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</si>
  <si>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</si>
  <si>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</si>
  <si>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</si>
  <si>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</si>
  <si>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</si>
  <si>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</si>
  <si>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</si>
  <si>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</si>
  <si>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</si>
  <si>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</si>
  <si>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</si>
  <si>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</si>
  <si>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</si>
  <si>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</si>
  <si>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</si>
  <si>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</si>
  <si>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</si>
  <si>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</si>
  <si>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</si>
  <si>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</si>
  <si>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</si>
  <si>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</si>
  <si>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</si>
  <si>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</si>
  <si>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</si>
  <si>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</si>
  <si>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</si>
  <si>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</si>
  <si>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</si>
  <si>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</si>
  <si>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</si>
  <si>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</si>
  <si>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</si>
  <si>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</si>
  <si>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</si>
  <si>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</si>
  <si>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</si>
  <si>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</si>
  <si>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</si>
  <si>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</si>
  <si>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</si>
  <si>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</si>
  <si>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</si>
  <si>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</si>
  <si>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</si>
  <si>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</si>
  <si>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</si>
  <si>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</si>
  <si>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</si>
  <si>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</si>
  <si>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</si>
  <si>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</si>
  <si>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</si>
  <si>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</si>
  <si>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</si>
  <si>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</si>
  <si>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</si>
  <si>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</si>
  <si>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</si>
  <si>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</si>
  <si>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</si>
  <si>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</si>
  <si>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</si>
  <si>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</si>
  <si>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</si>
  <si>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</si>
  <si>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</si>
  <si>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</si>
  <si>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</si>
  <si>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</si>
  <si>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</si>
  <si>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</si>
  <si>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</si>
  <si>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</si>
  <si>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</si>
  <si>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</si>
  <si>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</si>
  <si>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</si>
  <si>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</si>
  <si>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</si>
  <si>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</si>
  <si>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</si>
  <si>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</si>
  <si>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</si>
  <si>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</si>
  <si>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</si>
  <si>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</si>
  <si>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</si>
  <si>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</si>
  <si>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</si>
  <si>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</si>
  <si>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</si>
  <si>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</si>
  <si>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</si>
  <si>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</si>
  <si>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</si>
  <si>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</si>
  <si>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</si>
  <si>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</si>
  <si>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</si>
  <si>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</si>
  <si>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</si>
  <si>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</si>
  <si>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</si>
  <si>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</si>
  <si>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</si>
  <si>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</si>
  <si>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</si>
  <si>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</si>
  <si>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</si>
  <si>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</si>
  <si>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</si>
  <si>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</si>
  <si>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</si>
  <si>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</si>
  <si>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</si>
  <si>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</si>
  <si>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</si>
  <si>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</si>
  <si>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</si>
  <si>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</si>
  <si>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</si>
  <si>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</si>
  <si>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</si>
  <si>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</si>
  <si>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</si>
  <si>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</si>
  <si>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</si>
  <si>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</si>
  <si>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</si>
  <si>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</si>
  <si>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</si>
  <si>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</si>
  <si>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</si>
  <si>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</si>
  <si>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</si>
  <si>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</si>
  <si>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</si>
  <si>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</si>
  <si>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</si>
  <si>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</si>
  <si>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</si>
  <si>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</si>
  <si>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</si>
  <si>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</si>
  <si>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</si>
  <si>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</si>
  <si>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</si>
  <si>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</si>
  <si>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</si>
  <si>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</si>
  <si>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</si>
  <si>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</si>
  <si>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</si>
  <si>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</si>
  <si>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</si>
  <si>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</si>
  <si>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</si>
  <si>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</si>
  <si>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</si>
  <si>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</si>
  <si>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</si>
  <si>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</si>
  <si>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</si>
  <si>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</si>
  <si>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</si>
  <si>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</si>
  <si>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</si>
  <si>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</si>
  <si>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</si>
  <si>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</si>
  <si>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</si>
  <si>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</si>
  <si>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</si>
  <si>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</si>
  <si>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</si>
  <si>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</si>
  <si>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</si>
  <si>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</si>
  <si>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</si>
  <si>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</si>
  <si>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</si>
  <si>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</si>
  <si>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</si>
  <si>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</si>
  <si>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</si>
  <si>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</si>
  <si>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</si>
  <si>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</si>
  <si>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</si>
  <si>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</si>
  <si>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</si>
  <si>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</si>
  <si>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</si>
  <si>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</si>
  <si>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</si>
  <si>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</si>
  <si>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</si>
  <si>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</si>
  <si>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</si>
  <si>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</si>
  <si>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</si>
  <si>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</si>
  <si>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</si>
  <si>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</si>
  <si>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</si>
  <si>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</si>
  <si>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</si>
  <si>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</si>
  <si>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</si>
  <si>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</si>
  <si>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</si>
  <si>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</si>
  <si>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</si>
  <si>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</si>
  <si>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</si>
  <si>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</si>
  <si>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</si>
  <si>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</si>
  <si>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</si>
  <si>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</si>
  <si>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</si>
  <si>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</si>
  <si>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</si>
  <si>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</si>
  <si>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</si>
  <si>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</si>
  <si>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</si>
  <si>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</si>
  <si>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</si>
  <si>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</si>
  <si>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</si>
  <si>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</si>
  <si>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</si>
  <si>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</si>
  <si>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</si>
  <si>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</si>
  <si>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</si>
  <si>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</si>
  <si>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</si>
  <si>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</si>
  <si>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</si>
  <si>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</si>
  <si>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</si>
  <si>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</si>
  <si>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</si>
  <si>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</si>
  <si>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</si>
  <si>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</si>
  <si>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</si>
  <si>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</si>
  <si>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</si>
  <si>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</si>
  <si>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</si>
  <si>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</si>
  <si>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</si>
  <si>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</si>
  <si>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</si>
  <si>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</si>
  <si>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</si>
  <si>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</si>
  <si>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</si>
  <si>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</si>
  <si>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</si>
  <si>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</si>
  <si>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</si>
  <si>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</si>
  <si>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</si>
  <si>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</si>
  <si>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</si>
  <si>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</si>
  <si>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</si>
  <si>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</si>
  <si>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</si>
  <si>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</si>
  <si>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</si>
  <si>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</si>
  <si>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</si>
  <si>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</si>
  <si>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</si>
  <si>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</si>
  <si>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</si>
  <si>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</si>
  <si>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</si>
  <si>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</si>
  <si>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</si>
  <si>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</si>
  <si>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</si>
  <si>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</si>
  <si>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</si>
  <si>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</si>
  <si>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</si>
  <si>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</si>
  <si>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</si>
  <si>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</si>
  <si>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</si>
  <si>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</si>
  <si>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</si>
  <si>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</si>
  <si>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</si>
  <si>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</si>
  <si>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</si>
  <si>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</si>
  <si>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</si>
  <si>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</si>
  <si>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</si>
  <si>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</si>
  <si>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</si>
  <si>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</si>
  <si>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</si>
  <si>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</si>
  <si>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</si>
  <si>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</si>
  <si>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</si>
  <si>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</si>
  <si>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</si>
  <si>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</si>
  <si>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</si>
  <si>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</si>
  <si>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</si>
  <si>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</si>
  <si>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</si>
  <si>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</si>
  <si>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</si>
  <si>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</si>
  <si>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</si>
  <si>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</si>
  <si>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</si>
  <si>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</si>
  <si>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</si>
  <si>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</si>
  <si>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</si>
  <si>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</si>
  <si>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</si>
  <si>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</si>
  <si>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</si>
  <si>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</si>
  <si>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</si>
  <si>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</si>
  <si>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</si>
  <si>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</si>
  <si>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</si>
  <si>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</si>
  <si>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</si>
  <si>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</si>
  <si>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</si>
  <si>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</si>
  <si>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</si>
  <si>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</si>
  <si>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</si>
  <si>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</si>
  <si>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</si>
  <si>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</si>
  <si>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</si>
  <si>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</si>
  <si>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</si>
  <si>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</si>
  <si>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</si>
  <si>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</si>
  <si>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</si>
  <si>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</si>
  <si>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</si>
  <si>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</si>
  <si>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</si>
  <si>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</si>
  <si>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</si>
  <si>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</si>
  <si>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</si>
  <si>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</si>
  <si>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</si>
  <si>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</si>
  <si>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</si>
  <si>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</si>
  <si>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</si>
  <si>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</si>
  <si>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</si>
  <si>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</si>
  <si>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</si>
  <si>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</si>
  <si>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</si>
  <si>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</si>
  <si>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</si>
  <si>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</si>
  <si>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</si>
  <si>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</si>
  <si>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</si>
  <si>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</si>
  <si>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</si>
  <si>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</si>
  <si>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</si>
  <si>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</si>
  <si>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</si>
  <si>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</si>
  <si>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</si>
  <si>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</si>
  <si>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</si>
  <si>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</si>
  <si>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</si>
  <si>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</si>
  <si>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</si>
  <si>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</si>
  <si>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</si>
  <si>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</si>
  <si>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</si>
  <si>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</si>
  <si>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</si>
  <si>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</si>
  <si>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</si>
  <si>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</si>
  <si>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</si>
  <si>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</si>
  <si>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</si>
  <si>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</si>
  <si>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</si>
  <si>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</si>
  <si>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</si>
  <si>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</si>
  <si>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</si>
  <si>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</si>
  <si>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</si>
  <si>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</si>
  <si>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</si>
  <si>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</si>
  <si>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</si>
  <si>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</si>
  <si>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</si>
  <si>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</si>
  <si>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</si>
  <si>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</si>
  <si>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</si>
  <si>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</si>
  <si>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</si>
  <si>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</si>
  <si>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</si>
  <si>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</si>
  <si>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</si>
  <si>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</si>
  <si>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</si>
  <si>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</si>
  <si>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</si>
  <si>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</si>
  <si>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</si>
  <si>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</si>
  <si>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</si>
  <si>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</si>
  <si>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</si>
  <si>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</si>
  <si>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</si>
  <si>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</si>
  <si>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</si>
  <si>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</si>
  <si>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</si>
  <si>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</si>
  <si>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</si>
  <si>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</si>
  <si>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</si>
  <si>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</si>
  <si>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</si>
  <si>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</si>
  <si>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</si>
  <si>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</si>
  <si>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</si>
  <si>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</si>
  <si>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</si>
  <si>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</si>
  <si>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</si>
  <si>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</si>
  <si>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</si>
  <si>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</si>
  <si>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</si>
  <si>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</si>
  <si>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</si>
  <si>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</si>
  <si>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</si>
  <si>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</si>
  <si>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</si>
  <si>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</si>
  <si>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</si>
  <si>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</si>
  <si>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</si>
  <si>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</si>
  <si>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</si>
  <si>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</si>
  <si>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</si>
  <si>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</si>
  <si>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</si>
  <si>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</si>
  <si>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</si>
  <si>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</si>
  <si>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</si>
  <si>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</si>
  <si>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</si>
  <si>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</si>
  <si>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</si>
  <si>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</si>
  <si>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</si>
  <si>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</si>
  <si>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</si>
  <si>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</si>
  <si>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</si>
  <si>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</si>
  <si>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</si>
  <si>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</si>
  <si>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</si>
  <si>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</si>
  <si>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</si>
  <si>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</si>
  <si>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</si>
  <si>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</si>
  <si>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</si>
  <si>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</si>
  <si>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</si>
  <si>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</si>
  <si>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</si>
  <si>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</si>
  <si>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</si>
  <si>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</si>
  <si>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</si>
  <si>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</si>
  <si>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</si>
  <si>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</si>
  <si>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</si>
  <si>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</si>
  <si>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</si>
  <si>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</si>
  <si>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</si>
  <si>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</si>
  <si>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</si>
  <si>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</si>
  <si>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</si>
  <si>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</si>
  <si>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</si>
  <si>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</si>
  <si>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</si>
  <si>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</si>
  <si>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</si>
  <si>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</si>
  <si>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</si>
  <si>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</si>
  <si>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</si>
  <si>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</si>
  <si>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</si>
  <si>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</si>
  <si>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</si>
  <si>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</si>
  <si>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</si>
  <si>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</si>
  <si>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</si>
  <si>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</si>
  <si>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</si>
  <si>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</si>
  <si>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</si>
  <si>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</si>
  <si>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</si>
  <si>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</si>
  <si>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</si>
  <si>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</si>
  <si>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</si>
  <si>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</si>
  <si>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</si>
  <si>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</si>
  <si>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</si>
  <si>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</si>
  <si>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</si>
  <si>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</si>
  <si>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</si>
  <si>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</si>
  <si>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</si>
  <si>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</si>
  <si>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</si>
  <si>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</si>
  <si>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</si>
  <si>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</si>
  <si>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</si>
  <si>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</si>
  <si>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</si>
  <si>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</si>
  <si>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</si>
  <si>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</si>
  <si>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</si>
  <si>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</si>
  <si>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</si>
  <si>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</si>
  <si>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</si>
  <si>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</si>
  <si>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</si>
  <si>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</si>
  <si>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</si>
  <si>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</si>
  <si>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</si>
  <si>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</si>
  <si>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</si>
  <si>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</si>
  <si>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</si>
  <si>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</si>
  <si>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</si>
  <si>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</si>
  <si>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</si>
  <si>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</si>
  <si>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</si>
  <si>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</si>
  <si>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</si>
  <si>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</si>
  <si>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</si>
  <si>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</si>
  <si>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</si>
  <si>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</si>
  <si>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</si>
  <si>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</si>
  <si>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</si>
  <si>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</si>
  <si>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</si>
  <si>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</si>
  <si>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</si>
  <si>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</si>
  <si>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</si>
  <si>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</si>
  <si>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</si>
  <si>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</si>
  <si>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</si>
  <si>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</si>
  <si>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</si>
  <si>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</si>
  <si>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</si>
  <si>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</si>
  <si>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</si>
  <si>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</si>
  <si>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</si>
  <si>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</si>
  <si>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</si>
  <si>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</si>
  <si>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</si>
  <si>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</si>
  <si>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</si>
  <si>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</si>
  <si>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</si>
  <si>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</si>
  <si>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</si>
  <si>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</si>
  <si>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</si>
  <si>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</si>
  <si>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</si>
  <si>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</si>
  <si>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</si>
  <si>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</si>
  <si>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</si>
  <si>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</si>
  <si>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</si>
  <si>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</si>
  <si>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</si>
  <si>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</si>
  <si>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</si>
  <si>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</si>
  <si>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</si>
  <si>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</si>
  <si>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</si>
  <si>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</si>
  <si>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</si>
  <si>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</si>
  <si>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</si>
  <si>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</si>
  <si>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</si>
  <si>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</si>
  <si>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</si>
  <si>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</si>
  <si>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</si>
  <si>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</si>
  <si>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</si>
  <si>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</si>
  <si>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</si>
  <si>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</si>
  <si>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</si>
  <si>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</si>
  <si>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</si>
  <si>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</si>
  <si>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</si>
  <si>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</si>
  <si>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</si>
  <si>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</si>
  <si>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</si>
  <si>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</si>
  <si>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</si>
  <si>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</si>
  <si>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</si>
  <si>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</si>
  <si>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</si>
  <si>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</si>
  <si>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</si>
  <si>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</si>
  <si>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</si>
  <si>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</si>
  <si>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</si>
  <si>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</si>
  <si>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</si>
  <si>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</si>
  <si>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</si>
  <si>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</si>
  <si>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</si>
  <si>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</si>
  <si>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</si>
  <si>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</si>
  <si>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</si>
  <si>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</si>
  <si>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</si>
  <si>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</si>
  <si>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</si>
  <si>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</si>
  <si>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</si>
  <si>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</si>
  <si>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</si>
  <si>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</si>
  <si>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</si>
  <si>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</si>
  <si>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</si>
  <si>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</si>
  <si>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</si>
  <si>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</si>
  <si>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</si>
  <si>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</si>
  <si>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</si>
  <si>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</si>
  <si>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</si>
  <si>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</si>
  <si>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</si>
  <si>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</si>
  <si>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</si>
  <si>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</si>
  <si>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</si>
  <si>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</si>
  <si>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</si>
  <si>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</si>
  <si>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</si>
  <si>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</si>
  <si>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</si>
  <si>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</si>
  <si>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</si>
  <si>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</si>
  <si>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</si>
  <si>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</si>
  <si>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</si>
  <si>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</si>
  <si>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</si>
  <si>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</si>
  <si>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</si>
  <si>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</si>
  <si>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</si>
  <si>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</si>
  <si>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</si>
  <si>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</si>
  <si>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</si>
  <si>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</si>
  <si>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</si>
  <si>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</si>
  <si>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</si>
  <si>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</si>
  <si>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</si>
  <si>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</si>
  <si>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</si>
  <si>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</si>
  <si>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</si>
  <si>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</si>
  <si>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</si>
  <si>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</si>
  <si>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</si>
  <si>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</si>
  <si>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</si>
  <si>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</si>
  <si>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</si>
  <si>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</si>
  <si>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</si>
  <si>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</si>
  <si>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</si>
  <si>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</si>
  <si>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</si>
  <si>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</si>
  <si>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</si>
  <si>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</si>
  <si>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</si>
  <si>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</si>
  <si>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</si>
  <si>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</si>
  <si>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</si>
  <si>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</si>
  <si>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</si>
  <si>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</si>
  <si>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</si>
  <si>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</si>
  <si>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</si>
  <si>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</si>
  <si>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</si>
  <si>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</si>
  <si>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</si>
  <si>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</si>
  <si>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</si>
  <si>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</si>
  <si>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</si>
  <si>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</si>
  <si>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</si>
  <si>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</si>
  <si>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</si>
  <si>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</si>
  <si>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</si>
  <si>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</si>
  <si>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</si>
  <si>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</si>
  <si>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</si>
  <si>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</si>
  <si>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</si>
  <si>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</si>
  <si>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</si>
  <si>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</si>
  <si>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</si>
  <si>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</si>
  <si>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</si>
  <si>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</si>
  <si>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</si>
  <si>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</si>
  <si>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</si>
  <si>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</si>
  <si>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</si>
  <si>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</si>
  <si>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</si>
  <si>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</si>
  <si>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</si>
  <si>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</si>
  <si>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</si>
  <si>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</si>
  <si>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</si>
  <si>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</si>
  <si>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</si>
  <si>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</si>
  <si>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</si>
  <si>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</si>
  <si>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</si>
  <si>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</si>
  <si>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</si>
  <si>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</si>
  <si>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</si>
  <si>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</si>
  <si>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</si>
  <si>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</si>
  <si>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</si>
  <si>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</si>
  <si>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</si>
  <si>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</si>
  <si>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</si>
  <si>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</si>
  <si>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</si>
  <si>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</si>
  <si>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</si>
  <si>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</si>
  <si>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</si>
  <si>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</si>
  <si>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</si>
  <si>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</si>
  <si>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</si>
  <si>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</si>
  <si>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</si>
  <si>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</si>
  <si>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</si>
  <si>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</si>
  <si>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</si>
  <si>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</si>
  <si>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</si>
  <si>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</si>
  <si>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</si>
  <si>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</si>
  <si>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</si>
  <si>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</si>
  <si>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</si>
  <si>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</si>
  <si>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</si>
  <si>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</si>
  <si>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</si>
  <si>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</si>
  <si>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</si>
  <si>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</si>
  <si>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</si>
  <si>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</si>
  <si>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</si>
  <si>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</si>
  <si>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</si>
  <si>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</si>
  <si>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</si>
  <si>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</si>
  <si>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</si>
  <si>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</si>
  <si>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</si>
  <si>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</si>
  <si>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</si>
  <si>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</si>
  <si>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</si>
  <si>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</si>
  <si>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</si>
  <si>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</si>
  <si>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</si>
  <si>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</si>
  <si>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</si>
  <si>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</si>
  <si>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</si>
  <si>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</si>
  <si>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</si>
  <si>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</si>
  <si>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</si>
  <si>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</si>
  <si>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</si>
  <si>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</si>
  <si>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</si>
  <si>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</si>
  <si>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</si>
  <si>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</si>
  <si>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</si>
  <si>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</si>
  <si>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</si>
  <si>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</si>
  <si>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</si>
  <si>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</si>
  <si>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</si>
  <si>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</si>
  <si>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</si>
  <si>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</si>
  <si>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</si>
  <si>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</si>
  <si>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</si>
  <si>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</si>
  <si>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</si>
  <si>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</si>
  <si>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</si>
  <si>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</si>
  <si>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</si>
  <si>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</si>
  <si>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</si>
  <si>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</si>
  <si>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</si>
  <si>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</si>
  <si>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</si>
  <si>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</si>
  <si>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</si>
  <si>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</si>
  <si>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</si>
  <si>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</si>
  <si>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</si>
  <si>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</si>
  <si>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</si>
  <si>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</si>
  <si>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</si>
  <si>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</si>
  <si>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</si>
  <si>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</si>
  <si>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</si>
  <si>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</si>
  <si>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</si>
  <si>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</si>
  <si>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</si>
  <si>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</si>
  <si>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</si>
  <si>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</si>
  <si>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</si>
  <si>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</si>
  <si>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</si>
  <si>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</si>
  <si>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</si>
  <si>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</si>
  <si>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</si>
  <si>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</si>
  <si>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</si>
  <si>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</si>
  <si>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</si>
  <si>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</si>
  <si>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</si>
  <si>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</si>
  <si>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</si>
  <si>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</si>
  <si>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</si>
  <si>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</si>
  <si>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</si>
  <si>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</si>
  <si>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</si>
  <si>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</si>
  <si>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</si>
  <si>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</si>
  <si>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</si>
  <si>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</si>
  <si>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</si>
  <si>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</si>
  <si>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</si>
  <si>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</si>
  <si>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</si>
  <si>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</si>
  <si>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</si>
  <si>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</si>
  <si>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</si>
  <si>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</si>
  <si>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</si>
  <si>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</si>
  <si>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</si>
  <si>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</si>
  <si>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</si>
  <si>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</si>
  <si>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</si>
  <si>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</si>
  <si>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</si>
  <si>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</si>
  <si>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</si>
  <si>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</si>
  <si>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</si>
  <si>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</si>
  <si>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</si>
  <si>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</si>
  <si>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</si>
  <si>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</si>
  <si>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</si>
  <si>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</si>
  <si>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</si>
  <si>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</si>
  <si>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</si>
  <si>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</si>
  <si>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</si>
  <si>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</si>
  <si>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</si>
  <si>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</si>
  <si>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</si>
  <si>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</si>
  <si>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</si>
  <si>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</si>
  <si>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</si>
  <si>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</si>
  <si>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</si>
  <si>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</si>
  <si>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</si>
  <si>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</si>
  <si>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</si>
  <si>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</si>
  <si>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</si>
  <si>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</si>
  <si>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</si>
  <si>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</si>
  <si>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</si>
  <si>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</si>
  <si>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</si>
  <si>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</si>
  <si>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</si>
  <si>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</si>
  <si>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</si>
  <si>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</si>
  <si>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</si>
  <si>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</si>
  <si>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</si>
  <si>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</si>
  <si>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</si>
  <si>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</si>
  <si>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</si>
  <si>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</si>
  <si>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</si>
  <si>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</si>
  <si>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</si>
  <si>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</si>
  <si>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</si>
  <si>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</si>
  <si>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</si>
  <si>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</si>
  <si>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</si>
  <si>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</si>
  <si>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</si>
  <si>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</si>
  <si>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</si>
  <si>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</si>
  <si>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</si>
  <si>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</si>
  <si>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</si>
  <si>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</si>
  <si>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</si>
  <si>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</si>
  <si>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</si>
  <si>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</si>
  <si>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</si>
  <si>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</si>
  <si>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</si>
  <si>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</si>
  <si>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</si>
  <si>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</si>
  <si>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</si>
  <si>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</si>
  <si>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</si>
  <si>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</si>
  <si>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</si>
  <si>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</si>
  <si>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</si>
  <si>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</si>
  <si>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</si>
  <si>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</si>
  <si>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</si>
  <si>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</si>
  <si>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</si>
  <si>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</si>
  <si>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</si>
  <si>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</si>
  <si>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</si>
  <si>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</si>
  <si>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</si>
  <si>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</si>
  <si>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</si>
  <si>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</si>
  <si>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</si>
  <si>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</si>
  <si>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</si>
  <si>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</si>
  <si>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</si>
  <si>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</si>
  <si>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</si>
  <si>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</si>
  <si>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</si>
  <si>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</si>
  <si>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</si>
  <si>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</si>
  <si>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</si>
  <si>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</si>
  <si>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</si>
  <si>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</si>
  <si>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</si>
  <si>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</si>
  <si>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</si>
  <si>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</si>
  <si>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</si>
  <si>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</si>
  <si>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</si>
  <si>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</si>
  <si>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</si>
  <si>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</si>
  <si>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</si>
  <si>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</si>
  <si>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</si>
  <si>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</si>
  <si>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</si>
  <si>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</si>
  <si>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</si>
  <si>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</si>
  <si>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</si>
  <si>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</si>
  <si>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</si>
  <si>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</si>
  <si>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</si>
  <si>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</si>
  <si>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</si>
  <si>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</si>
  <si>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</si>
  <si>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</si>
  <si>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</si>
  <si>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</si>
  <si>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</si>
  <si>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</si>
  <si>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</si>
  <si>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</si>
  <si>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</si>
  <si>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</si>
  <si>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</si>
  <si>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</si>
  <si>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</si>
  <si>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</si>
  <si>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</si>
  <si>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</si>
  <si>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</si>
  <si>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</si>
  <si>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</si>
  <si>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</si>
  <si>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</si>
  <si>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</si>
  <si>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</si>
  <si>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</si>
  <si>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</si>
  <si>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</si>
  <si>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</si>
  <si>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</si>
  <si>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</si>
  <si>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</si>
  <si>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</si>
  <si>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</si>
  <si>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</si>
  <si>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</si>
  <si>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</si>
  <si>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</si>
  <si>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</si>
  <si>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</si>
  <si>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</si>
  <si>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</si>
  <si>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</si>
  <si>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</si>
  <si>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</si>
  <si>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</si>
  <si>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</si>
  <si>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</si>
  <si>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</si>
  <si>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</si>
  <si>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</si>
  <si>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</si>
  <si>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</si>
  <si>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</si>
  <si>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</si>
  <si>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</si>
  <si>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</si>
  <si>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</si>
  <si>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</si>
  <si>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</si>
  <si>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</si>
  <si>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</si>
  <si>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</si>
  <si>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</si>
  <si>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</si>
  <si>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</si>
  <si>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</si>
  <si>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</si>
  <si>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</si>
  <si>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</si>
  <si>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</si>
  <si>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</si>
  <si>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</si>
  <si>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</si>
  <si>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</si>
  <si>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</si>
  <si>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</si>
  <si>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</si>
  <si>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</si>
  <si>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</si>
  <si>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</si>
  <si>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</si>
  <si>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</si>
  <si>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</si>
  <si>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</si>
  <si>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</si>
  <si>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</si>
  <si>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</si>
  <si>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</si>
  <si>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</si>
  <si>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</si>
  <si>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</si>
  <si>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</si>
  <si>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</si>
  <si>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</si>
  <si>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</si>
  <si>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</si>
  <si>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</si>
  <si>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</si>
  <si>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</si>
  <si>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</si>
  <si>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</si>
  <si>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</si>
  <si>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</si>
  <si>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</si>
  <si>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</si>
  <si>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</si>
  <si>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</si>
  <si>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</si>
  <si>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</si>
  <si>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</si>
  <si>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</si>
  <si>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</si>
  <si>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</si>
  <si>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</si>
  <si>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</si>
  <si>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</si>
  <si>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</si>
  <si>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</si>
  <si>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</si>
  <si>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</si>
  <si>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</si>
  <si>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</si>
  <si>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</si>
  <si>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</si>
  <si>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</si>
  <si>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</si>
  <si>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</si>
  <si>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</si>
  <si>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</si>
  <si>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</si>
  <si>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</si>
  <si>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</si>
  <si>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</si>
  <si>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</si>
  <si>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</si>
  <si>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</si>
  <si>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</si>
  <si>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</si>
  <si>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</si>
  <si>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</si>
  <si>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</si>
  <si>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</si>
  <si>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</si>
  <si>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</si>
  <si>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</si>
  <si>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</si>
  <si>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</si>
  <si>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</si>
  <si>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</si>
  <si>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</si>
  <si>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</si>
  <si>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</si>
  <si>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</si>
  <si>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</si>
  <si>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</si>
  <si>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</si>
  <si>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</si>
  <si>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</si>
  <si>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</si>
  <si>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</si>
  <si>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</si>
  <si>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</si>
  <si>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</si>
  <si>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</si>
  <si>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</si>
  <si>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</si>
  <si>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</si>
  <si>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</si>
  <si>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</si>
  <si>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</si>
  <si>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</si>
  <si>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</si>
  <si>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</si>
  <si>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</si>
  <si>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</si>
  <si>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</si>
  <si>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</si>
  <si>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</si>
  <si>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</si>
  <si>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</si>
  <si>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</si>
  <si>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</si>
  <si>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</si>
  <si>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</si>
  <si>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</si>
  <si>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</si>
  <si>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</si>
  <si>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</si>
  <si>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</si>
  <si>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</si>
  <si>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</si>
  <si>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</si>
  <si>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</si>
  <si>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</si>
  <si>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</si>
  <si>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</si>
  <si>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</si>
  <si>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</si>
  <si>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</si>
  <si>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</si>
  <si>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</si>
  <si>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</si>
  <si>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</si>
  <si>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</si>
  <si>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</si>
  <si>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</si>
  <si>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</si>
  <si>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</si>
  <si>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</si>
  <si>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</si>
  <si>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</si>
  <si>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</si>
  <si>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</si>
  <si>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</si>
  <si>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</si>
  <si>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</si>
  <si>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</si>
  <si>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</si>
  <si>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</si>
  <si>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</si>
  <si>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</si>
  <si>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</si>
  <si>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</si>
  <si>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</si>
  <si>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</si>
  <si>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</si>
  <si>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</si>
  <si>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</si>
  <si>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</si>
  <si>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</si>
  <si>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</si>
  <si>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</si>
  <si>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</si>
  <si>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</si>
  <si>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</si>
  <si>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</si>
  <si>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</si>
  <si>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</si>
  <si>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</si>
  <si>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</si>
  <si>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</si>
  <si>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</si>
  <si>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</si>
  <si>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</si>
  <si>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</si>
  <si>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</si>
  <si>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</si>
  <si>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</si>
  <si>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</si>
  <si>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</si>
  <si>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</si>
  <si>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</si>
  <si>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</si>
  <si>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</si>
  <si>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</si>
  <si>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</si>
  <si>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</si>
  <si>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</si>
  <si>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</si>
  <si>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</si>
  <si>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</si>
  <si>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</si>
  <si>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</si>
  <si>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</si>
  <si>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</si>
  <si>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</si>
  <si>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</si>
  <si>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</si>
  <si>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</si>
  <si>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</si>
  <si>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</si>
  <si>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</si>
  <si>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</si>
  <si>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</si>
  <si>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</si>
  <si>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</si>
  <si>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</si>
  <si>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</si>
  <si>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</si>
  <si>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</si>
  <si>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</si>
  <si>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</si>
  <si>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</si>
  <si>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</si>
  <si>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</si>
  <si>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</si>
  <si>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</si>
  <si>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</si>
  <si>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</si>
  <si>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</si>
  <si>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</si>
  <si>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</si>
  <si>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</si>
  <si>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</si>
  <si>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</si>
  <si>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</si>
  <si>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</si>
  <si>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</si>
  <si>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</si>
  <si>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</si>
  <si>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</si>
  <si>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</si>
  <si>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</si>
  <si>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</si>
  <si>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</si>
  <si>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</si>
  <si>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</si>
  <si>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</si>
  <si>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</si>
  <si>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</si>
  <si>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</si>
  <si>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</si>
  <si>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</si>
  <si>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</si>
  <si>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</si>
  <si>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</si>
  <si>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</si>
  <si>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</si>
  <si>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</si>
  <si>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</si>
  <si>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</si>
  <si>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</si>
  <si>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</si>
  <si>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</si>
  <si>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</si>
  <si>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</si>
  <si>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</si>
  <si>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</si>
  <si>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</si>
  <si>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</si>
  <si>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</si>
  <si>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</si>
  <si>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</si>
  <si>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</si>
  <si>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</si>
  <si>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</si>
  <si>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</si>
  <si>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</si>
  <si>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</si>
  <si>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</si>
  <si>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</si>
  <si>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</si>
  <si>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</si>
  <si>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</si>
  <si>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</si>
  <si>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</si>
  <si>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</si>
  <si>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</si>
  <si>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</si>
  <si>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</si>
  <si>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</si>
  <si>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</si>
  <si>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</si>
  <si>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</si>
  <si>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</si>
  <si>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</si>
  <si>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</si>
  <si>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</si>
  <si>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</si>
  <si>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</si>
  <si>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</si>
  <si>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</si>
  <si>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</si>
  <si>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</si>
  <si>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</si>
  <si>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</si>
  <si>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</si>
  <si>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</si>
  <si>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</si>
  <si>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</si>
  <si>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</si>
  <si>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</si>
  <si>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</si>
  <si>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</si>
  <si>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</si>
  <si>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</si>
  <si>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</si>
  <si>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</si>
  <si>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</si>
  <si>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</si>
  <si>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</si>
  <si>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</si>
  <si>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</si>
  <si>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</si>
  <si>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</si>
  <si>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</si>
  <si>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</si>
  <si>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</si>
  <si>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</si>
  <si>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</si>
  <si>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</si>
  <si>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</si>
  <si>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</si>
  <si>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</si>
  <si>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</si>
  <si>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</si>
  <si>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</si>
  <si>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</si>
  <si>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</si>
  <si>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</si>
  <si>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</si>
  <si>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</si>
  <si>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</si>
  <si>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</si>
  <si>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</si>
  <si>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</si>
  <si>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</si>
  <si>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</si>
  <si>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</si>
  <si>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</si>
  <si>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</si>
  <si>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</si>
  <si>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</si>
  <si>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</si>
  <si>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</si>
  <si>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</si>
  <si>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</si>
  <si>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</si>
  <si>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</si>
  <si>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</si>
  <si>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</si>
  <si>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</si>
  <si>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</si>
  <si>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</si>
  <si>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</si>
  <si>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</si>
  <si>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</si>
  <si>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</si>
  <si>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</si>
  <si>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</si>
  <si>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</si>
  <si>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</si>
  <si>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</si>
  <si>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</si>
  <si>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</si>
  <si>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</si>
  <si>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</si>
  <si>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</si>
  <si>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</si>
  <si>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</si>
  <si>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</si>
  <si>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</si>
  <si>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</si>
  <si>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</si>
  <si>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</si>
  <si>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</si>
  <si>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</si>
  <si>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</si>
  <si>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</si>
  <si>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</si>
  <si>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</si>
  <si>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</si>
  <si>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</si>
  <si>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</si>
  <si>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</si>
  <si>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</si>
  <si>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</si>
  <si>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</si>
  <si>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</si>
  <si>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</si>
  <si>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</si>
  <si>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</si>
  <si>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</si>
  <si>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</si>
  <si>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</si>
  <si>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</si>
  <si>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</si>
  <si>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</si>
  <si>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</si>
  <si>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</si>
  <si>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</si>
  <si>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</si>
  <si>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</si>
  <si>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</si>
  <si>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</si>
  <si>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</si>
  <si>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</si>
  <si>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</si>
  <si>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</si>
  <si>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</si>
  <si>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</si>
  <si>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</si>
  <si>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</si>
  <si>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</si>
  <si>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</si>
  <si>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</si>
  <si>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</si>
  <si>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</si>
  <si>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</si>
  <si>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</si>
  <si>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</si>
  <si>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</si>
  <si>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</si>
  <si>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</si>
  <si>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</si>
  <si>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</si>
  <si>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</si>
  <si>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</si>
  <si>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</si>
  <si>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</si>
  <si>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</si>
  <si>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</si>
  <si>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</si>
  <si>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</si>
  <si>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</si>
  <si>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</si>
  <si>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</si>
  <si>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</si>
  <si>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</si>
  <si>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</si>
  <si>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</si>
  <si>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</si>
  <si>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</si>
  <si>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</si>
  <si>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</si>
  <si>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</si>
  <si>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</si>
  <si>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</si>
  <si>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</si>
  <si>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</si>
  <si>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</si>
  <si>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</si>
  <si>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</si>
  <si>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</si>
  <si>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</si>
  <si>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</si>
  <si>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</si>
  <si>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</si>
  <si>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</si>
  <si>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</si>
  <si>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</si>
  <si>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</si>
  <si>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</si>
  <si>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</si>
  <si>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</si>
  <si>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</si>
  <si>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</si>
  <si>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</si>
  <si>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</si>
  <si>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</si>
  <si>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</si>
  <si>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</si>
  <si>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</si>
  <si>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</si>
  <si>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</si>
  <si>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</si>
  <si>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</si>
  <si>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</si>
  <si>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</si>
  <si>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</si>
  <si>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</si>
  <si>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</si>
  <si>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</si>
  <si>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</si>
  <si>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</si>
  <si>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</si>
  <si>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</si>
  <si>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</si>
  <si>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</si>
  <si>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</si>
  <si>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</si>
  <si>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</si>
  <si>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</si>
  <si>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</si>
  <si>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</si>
  <si>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</si>
  <si>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</si>
  <si>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</si>
  <si>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</si>
  <si>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</si>
  <si>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</si>
  <si>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</si>
  <si>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</si>
  <si>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</si>
  <si>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</si>
  <si>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</si>
  <si>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</si>
  <si>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</si>
  <si>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</si>
  <si>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</si>
  <si>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</si>
  <si>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</si>
  <si>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</si>
  <si>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</si>
  <si>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</si>
  <si>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</si>
  <si>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</si>
  <si>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</si>
  <si>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</si>
  <si>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</si>
  <si>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</si>
  <si>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</si>
  <si>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</si>
  <si>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</si>
  <si>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</si>
  <si>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</si>
  <si>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</si>
  <si>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</si>
  <si>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</si>
  <si>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</si>
  <si>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</si>
  <si>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</si>
  <si>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</si>
  <si>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</si>
  <si>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</si>
  <si>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</si>
  <si>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</si>
  <si>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</si>
  <si>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</si>
  <si>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</si>
  <si>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</si>
  <si>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</si>
  <si>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</si>
  <si>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</si>
  <si>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</si>
  <si>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</si>
  <si>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</si>
  <si>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</si>
  <si>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</si>
  <si>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</si>
  <si>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</si>
  <si>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</si>
  <si>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</si>
  <si>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</si>
  <si>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</si>
  <si>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</si>
  <si>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</si>
  <si>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</si>
  <si>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</si>
  <si>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</si>
  <si>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</si>
  <si>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</si>
  <si>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</si>
  <si>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</si>
  <si>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</si>
  <si>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</si>
  <si>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</si>
  <si>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</si>
  <si>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</si>
  <si>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</si>
  <si>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</si>
  <si>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</si>
  <si>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</si>
  <si>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</si>
  <si>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</si>
  <si>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</si>
  <si>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</si>
  <si>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</si>
  <si>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</si>
  <si>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</si>
  <si>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</si>
  <si>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</si>
  <si>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</si>
  <si>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</si>
  <si>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</si>
  <si>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</si>
  <si>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</si>
  <si>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</si>
  <si>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</si>
  <si>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</si>
  <si>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</si>
  <si>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</si>
  <si>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</si>
  <si>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</si>
  <si>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</si>
  <si>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</si>
  <si>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</si>
  <si>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</si>
  <si>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</si>
  <si>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</si>
  <si>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</si>
  <si>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</si>
  <si>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</si>
  <si>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</si>
  <si>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</si>
  <si>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</si>
  <si>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</si>
  <si>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</si>
  <si>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</si>
  <si>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</si>
  <si>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</si>
  <si>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</si>
  <si>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</si>
  <si>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</si>
  <si>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</si>
  <si>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</si>
  <si>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</si>
  <si>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</si>
  <si>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</si>
  <si>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</si>
  <si>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</si>
  <si>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</si>
  <si>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</si>
  <si>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</si>
  <si>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</si>
  <si>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</si>
  <si>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</si>
  <si>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</si>
  <si>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</si>
  <si>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</si>
  <si>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</si>
  <si>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</si>
  <si>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</si>
  <si>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</si>
  <si>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</si>
  <si>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</si>
  <si>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</si>
  <si>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</si>
  <si>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</si>
  <si>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</si>
  <si>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</si>
  <si>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</si>
  <si>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</si>
  <si>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</si>
  <si>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</si>
  <si>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</si>
  <si>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</si>
  <si>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</si>
  <si>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</si>
  <si>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</si>
  <si>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</si>
  <si>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</si>
  <si>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</si>
  <si>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</si>
  <si>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</si>
  <si>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</si>
  <si>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</si>
  <si>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</si>
  <si>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</si>
  <si>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</si>
  <si>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</si>
  <si>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</si>
  <si>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</si>
  <si>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</si>
  <si>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</si>
  <si>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</si>
  <si>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</si>
  <si>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</si>
  <si>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</si>
  <si>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</si>
  <si>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</si>
  <si>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</si>
  <si>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</si>
  <si>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</si>
  <si>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</si>
  <si>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</si>
  <si>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</si>
  <si>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</si>
  <si>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</si>
  <si>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</si>
  <si>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</si>
  <si>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</si>
  <si>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</si>
  <si>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</si>
  <si>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</si>
  <si>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</si>
  <si>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</si>
  <si>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</si>
  <si>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</si>
  <si>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</si>
  <si>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</si>
  <si>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</si>
  <si>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</si>
  <si>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</si>
  <si>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</si>
  <si>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</si>
  <si>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</si>
  <si>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</si>
  <si>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</si>
  <si>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</si>
  <si>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</si>
  <si>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</si>
  <si>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</si>
  <si>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</si>
  <si>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</si>
  <si>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</si>
  <si>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</si>
  <si>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</si>
  <si>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</si>
  <si>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</si>
  <si>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</si>
  <si>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</si>
  <si>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</si>
  <si>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</si>
  <si>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</si>
  <si>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</si>
  <si>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</si>
  <si>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</si>
  <si>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</si>
  <si>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</si>
  <si>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</si>
  <si>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</si>
  <si>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</si>
  <si>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</si>
  <si>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</si>
  <si>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</si>
  <si>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</si>
  <si>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</si>
  <si>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</si>
  <si>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</si>
  <si>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</si>
  <si>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</si>
  <si>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</si>
  <si>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</si>
  <si>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</si>
  <si>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</si>
  <si>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</si>
  <si>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</si>
  <si>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</si>
  <si>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</si>
  <si>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</si>
  <si>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</si>
  <si>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</si>
  <si>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</si>
  <si>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</si>
  <si>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</si>
  <si>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</si>
  <si>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</si>
  <si>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</si>
  <si>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</si>
  <si>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</si>
  <si>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</si>
  <si>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</si>
  <si>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</si>
  <si>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</si>
  <si>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</si>
  <si>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</si>
  <si>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</si>
  <si>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</si>
  <si>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</si>
  <si>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</si>
  <si>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</si>
  <si>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</si>
  <si>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</si>
  <si>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</si>
  <si>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</si>
  <si>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</si>
  <si>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</si>
  <si>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</si>
  <si>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</si>
  <si>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</si>
  <si>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</si>
  <si>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</si>
  <si>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</si>
  <si>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</si>
  <si>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</si>
  <si>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</si>
  <si>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</si>
  <si>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</si>
  <si>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</si>
  <si>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</si>
  <si>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</si>
  <si>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</si>
  <si>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</si>
  <si>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</si>
  <si>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</si>
  <si>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</si>
  <si>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</si>
  <si>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</si>
  <si>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</si>
  <si>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</si>
  <si>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</si>
  <si>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</si>
  <si>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</si>
  <si>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</si>
  <si>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</si>
  <si>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</si>
  <si>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</si>
  <si>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</si>
  <si>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</si>
  <si>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</si>
  <si>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</si>
  <si>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</si>
  <si>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</si>
  <si>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</si>
  <si>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</si>
  <si>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</si>
  <si>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</si>
  <si>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</si>
  <si>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</si>
  <si>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</si>
  <si>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</si>
  <si>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</si>
  <si>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</si>
  <si>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</si>
  <si>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</si>
  <si>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</si>
  <si>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</si>
  <si>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</si>
  <si>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</si>
  <si>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</si>
  <si>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</si>
  <si>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</si>
  <si>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</si>
  <si>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</si>
  <si>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</si>
  <si>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</si>
  <si>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</si>
  <si>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</si>
  <si>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</si>
  <si>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</si>
  <si>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</si>
  <si>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</si>
  <si>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</si>
  <si>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</si>
  <si>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</si>
  <si>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</si>
  <si>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</si>
  <si>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</si>
  <si>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</si>
  <si>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</si>
  <si>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</si>
  <si>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</si>
  <si>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</si>
  <si>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</si>
  <si>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</si>
  <si>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</si>
  <si>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</si>
  <si>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</si>
  <si>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</si>
  <si>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</si>
  <si>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</si>
  <si>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</si>
  <si>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</si>
  <si>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</si>
  <si>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</si>
  <si>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</si>
  <si>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</si>
  <si>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</si>
  <si>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</si>
  <si>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</si>
  <si>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</si>
  <si>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</si>
  <si>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</si>
  <si>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</si>
  <si>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</si>
  <si>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</si>
  <si>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</si>
  <si>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</si>
  <si>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</si>
  <si>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</si>
  <si>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</si>
  <si>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</si>
  <si>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</si>
  <si>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</si>
  <si>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</si>
  <si>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</si>
  <si>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</si>
  <si>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</si>
  <si>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</si>
  <si>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</si>
  <si>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</si>
  <si>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</si>
  <si>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</si>
  <si>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</si>
  <si>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</si>
  <si>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</si>
  <si>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</si>
  <si>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</si>
  <si>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</si>
  <si>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</si>
  <si>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</si>
  <si>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</si>
  <si>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</si>
  <si>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</si>
  <si>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</si>
  <si>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</si>
  <si>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</si>
  <si>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</si>
  <si>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</si>
  <si>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</si>
  <si>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</si>
  <si>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</si>
  <si>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</si>
  <si>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</si>
  <si>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</si>
  <si>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</si>
  <si>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</si>
  <si>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</si>
  <si>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</si>
  <si>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</si>
  <si>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</si>
  <si>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</si>
  <si>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</si>
  <si>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</si>
  <si>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</si>
  <si>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</si>
  <si>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</si>
  <si>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</si>
  <si>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</si>
  <si>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</si>
  <si>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</si>
  <si>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</si>
  <si>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</si>
  <si>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</si>
  <si>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</si>
  <si>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</si>
  <si>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</si>
  <si>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</si>
  <si>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</si>
  <si>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</si>
  <si>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</si>
  <si>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</si>
  <si>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</si>
  <si>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</si>
  <si>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</si>
  <si>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</si>
  <si>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</si>
  <si>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</si>
  <si>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</si>
  <si>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</si>
  <si>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</si>
  <si>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</si>
  <si>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</si>
  <si>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</si>
  <si>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</si>
  <si>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</si>
  <si>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</si>
  <si>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</si>
  <si>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</si>
  <si>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</si>
  <si>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</si>
  <si>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</si>
  <si>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</si>
  <si>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</si>
  <si>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</si>
  <si>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</si>
  <si>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</si>
  <si>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</si>
  <si>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</si>
  <si>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</si>
  <si>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</si>
  <si>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</si>
  <si>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</si>
  <si>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</si>
  <si>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</si>
  <si>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</si>
  <si>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</si>
  <si>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</si>
  <si>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</si>
  <si>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</si>
  <si>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</si>
  <si>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</si>
  <si>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</si>
  <si>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</si>
  <si>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</si>
  <si>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</si>
  <si>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</si>
  <si>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</si>
  <si>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</si>
  <si>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</si>
  <si>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</si>
  <si>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</si>
  <si>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</si>
  <si>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</si>
  <si>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</si>
  <si>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</si>
  <si>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</si>
  <si>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</si>
  <si>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</si>
  <si>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</si>
  <si>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</si>
  <si>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</si>
  <si>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</si>
  <si>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</si>
  <si>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</si>
  <si>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</si>
  <si>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</si>
  <si>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</si>
  <si>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</si>
  <si>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</si>
  <si>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</si>
  <si>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</si>
  <si>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</si>
  <si>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</si>
  <si>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</si>
  <si>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</si>
  <si>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</si>
  <si>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</si>
  <si>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</si>
  <si>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</si>
  <si>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</si>
  <si>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</si>
  <si>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</si>
  <si>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</si>
  <si>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</si>
  <si>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</si>
  <si>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</si>
  <si>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</si>
  <si>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</si>
  <si>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</si>
  <si>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</si>
  <si>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</si>
  <si>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</si>
  <si>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</si>
  <si>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</si>
  <si>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</si>
  <si>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</si>
  <si>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</si>
  <si>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</si>
  <si>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</si>
  <si>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</si>
  <si>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</si>
  <si>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</si>
  <si>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</si>
  <si>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</si>
  <si>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</si>
  <si>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</si>
  <si>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</si>
  <si>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</si>
  <si>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</si>
  <si>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</si>
  <si>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</si>
  <si>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</si>
  <si>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</si>
  <si>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</si>
  <si>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</si>
  <si>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</si>
  <si>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</si>
  <si>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</si>
  <si>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</si>
  <si>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</si>
  <si>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</si>
  <si>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</si>
  <si>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</si>
  <si>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</si>
  <si>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</si>
  <si>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</si>
  <si>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</si>
  <si>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</si>
  <si>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</si>
  <si>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</si>
  <si>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</si>
  <si>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</si>
  <si>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</si>
  <si>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</si>
  <si>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</si>
  <si>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</si>
  <si>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</si>
  <si>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</si>
  <si>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</si>
  <si>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</si>
  <si>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</si>
  <si>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</si>
  <si>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</si>
  <si>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</si>
  <si>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</si>
  <si>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</si>
  <si>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</si>
  <si>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</si>
  <si>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</si>
  <si>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</si>
  <si>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</si>
  <si>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</si>
  <si>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</si>
  <si>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</si>
  <si>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</si>
  <si>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</si>
  <si>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</si>
  <si>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</si>
  <si>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</si>
  <si>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</si>
  <si>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</si>
  <si>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</si>
  <si>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</si>
  <si>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</si>
  <si>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</si>
  <si>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</si>
  <si>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</si>
  <si>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</si>
  <si>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</si>
  <si>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</si>
  <si>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</si>
  <si>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</si>
  <si>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</si>
  <si>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</si>
  <si>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</si>
  <si>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</si>
  <si>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</si>
  <si>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</si>
  <si>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</si>
  <si>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</si>
  <si>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</si>
  <si>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</si>
  <si>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</si>
  <si>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</si>
  <si>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</si>
  <si>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</si>
  <si>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</si>
  <si>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</si>
  <si>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</si>
  <si>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</si>
  <si>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</si>
  <si>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</si>
  <si>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</si>
  <si>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</si>
  <si>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</si>
  <si>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</si>
  <si>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</si>
  <si>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</si>
  <si>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</si>
  <si>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</si>
  <si>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</si>
  <si>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</si>
  <si>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</si>
  <si>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</si>
  <si>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</si>
  <si>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</si>
  <si>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</si>
  <si>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</si>
  <si>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</si>
  <si>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</si>
  <si>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</si>
  <si>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</si>
  <si>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</si>
  <si>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</si>
  <si>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</si>
  <si>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</si>
  <si>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</si>
  <si>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</si>
  <si>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</si>
  <si>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</si>
  <si>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</si>
  <si>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</si>
  <si>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</si>
  <si>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</si>
  <si>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</si>
  <si>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</si>
  <si>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</si>
  <si>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</si>
  <si>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</si>
  <si>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</si>
  <si>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</si>
  <si>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</si>
  <si>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</si>
  <si>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</si>
  <si>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</si>
  <si>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</si>
  <si>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</si>
  <si>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</si>
  <si>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</si>
  <si>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</si>
  <si>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</si>
  <si>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</si>
  <si>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</si>
  <si>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</si>
  <si>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</si>
  <si>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</si>
  <si>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</si>
  <si>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</si>
  <si>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</si>
  <si>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</si>
  <si>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</si>
  <si>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</si>
  <si>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</si>
  <si>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</si>
  <si>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</si>
  <si>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</si>
  <si>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</si>
  <si>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</si>
  <si>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</si>
  <si>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</si>
  <si>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</si>
  <si>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</si>
  <si>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</si>
  <si>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</si>
  <si>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</si>
  <si>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</si>
  <si>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</si>
  <si>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</si>
  <si>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</si>
  <si>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</si>
  <si>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</si>
  <si>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</si>
  <si>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</si>
  <si>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</si>
  <si>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</si>
  <si>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</si>
  <si>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</si>
  <si>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</si>
  <si>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</si>
  <si>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</si>
  <si>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</si>
  <si>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</si>
  <si>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</si>
  <si>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</si>
  <si>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</si>
  <si>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</si>
  <si>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</si>
  <si>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</si>
  <si>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</si>
  <si>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</si>
  <si>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</si>
  <si>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</si>
  <si>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</si>
  <si>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</si>
  <si>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</si>
  <si>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</si>
  <si>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</si>
  <si>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</si>
  <si>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</si>
  <si>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</si>
  <si>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</si>
  <si>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</si>
  <si>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</si>
  <si>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</si>
  <si>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</si>
  <si>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</si>
  <si>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</si>
  <si>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</si>
  <si>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</si>
  <si>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</si>
  <si>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</si>
  <si>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</si>
  <si>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</si>
  <si>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</si>
  <si>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</si>
  <si>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</si>
  <si>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</si>
  <si>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</si>
  <si>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</si>
  <si>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</si>
  <si>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</si>
  <si>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</si>
  <si>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</si>
  <si>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</si>
  <si>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</si>
  <si>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</si>
  <si>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</si>
  <si>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</si>
  <si>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</si>
  <si>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</si>
  <si>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</si>
  <si>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</si>
  <si>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</si>
  <si>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</si>
  <si>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</si>
  <si>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</si>
  <si>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</si>
  <si>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</si>
  <si>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</si>
  <si>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</si>
  <si>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</si>
  <si>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</si>
  <si>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</si>
  <si>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</si>
  <si>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</si>
  <si>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</si>
  <si>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</si>
  <si>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</si>
  <si>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</si>
  <si>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</si>
  <si>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</si>
  <si>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</si>
  <si>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</si>
  <si>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</si>
  <si>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</si>
  <si>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</si>
  <si>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</si>
  <si>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</si>
  <si>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</si>
  <si>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</si>
  <si>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</si>
  <si>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</si>
  <si>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</si>
  <si>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</si>
  <si>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</si>
  <si>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</si>
  <si>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</si>
  <si>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</si>
  <si>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</si>
  <si>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</si>
  <si>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</si>
  <si>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</si>
  <si>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</si>
  <si>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</si>
  <si>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</si>
  <si>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</si>
  <si>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</si>
  <si>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</si>
  <si>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</si>
  <si>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</si>
  <si>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</si>
  <si>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</si>
  <si>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</si>
  <si>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</si>
  <si>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</si>
  <si>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</si>
  <si>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</si>
  <si>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</si>
  <si>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</si>
  <si>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</si>
  <si>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</si>
  <si>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</si>
  <si>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</si>
  <si>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</si>
  <si>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</si>
  <si>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</si>
  <si>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</si>
  <si>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</si>
  <si>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</si>
  <si>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</si>
  <si>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</si>
  <si>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</si>
  <si>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</si>
  <si>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</si>
  <si>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</si>
  <si>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</si>
  <si>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</si>
  <si>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</si>
  <si>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</si>
  <si>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</si>
  <si>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</si>
  <si>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</si>
  <si>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</si>
  <si>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</si>
  <si>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</si>
  <si>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</si>
  <si>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</si>
  <si>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</si>
  <si>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</si>
  <si>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</si>
  <si>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</si>
  <si>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</si>
  <si>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</si>
  <si>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</si>
  <si>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</si>
  <si>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</si>
  <si>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</si>
  <si>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</si>
  <si>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</si>
  <si>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</si>
  <si>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</si>
  <si>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</si>
  <si>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</si>
  <si>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</si>
  <si>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</si>
  <si>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</si>
  <si>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</si>
  <si>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</si>
  <si>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</si>
  <si>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</si>
  <si>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</si>
  <si>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</si>
  <si>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</si>
  <si>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</si>
  <si>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</si>
  <si>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</si>
  <si>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</si>
  <si>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</si>
  <si>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</si>
  <si>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</si>
  <si>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</si>
  <si>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</si>
  <si>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</si>
  <si>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</si>
  <si>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</si>
  <si>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</si>
  <si>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</si>
  <si>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</si>
  <si>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</si>
  <si>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</si>
  <si>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</si>
  <si>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</si>
  <si>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</si>
  <si>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</si>
  <si>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</si>
  <si>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</si>
  <si>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</si>
  <si>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</si>
  <si>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</si>
  <si>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</si>
  <si>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</si>
  <si>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</si>
  <si>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</si>
  <si>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</si>
  <si>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</si>
  <si>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</si>
  <si>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</si>
  <si>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</si>
  <si>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</si>
  <si>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</si>
  <si>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</si>
  <si>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</si>
  <si>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</si>
  <si>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</si>
  <si>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</si>
  <si>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</si>
  <si>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</si>
  <si>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</si>
  <si>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</si>
  <si>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</si>
  <si>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</si>
  <si>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</si>
  <si>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</si>
  <si>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</si>
  <si>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</si>
  <si>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</si>
  <si>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</si>
  <si>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</si>
  <si>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</si>
  <si>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</si>
  <si>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</si>
  <si>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</si>
  <si>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</si>
  <si>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</si>
  <si>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</si>
  <si>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</si>
  <si>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</si>
  <si>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</si>
  <si>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</si>
  <si>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</si>
  <si>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</si>
  <si>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</si>
  <si>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</si>
  <si>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</si>
  <si>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</si>
  <si>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</si>
  <si>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</si>
  <si>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</si>
  <si>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</si>
  <si>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</si>
  <si>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</si>
  <si>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</si>
  <si>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</si>
  <si>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</si>
  <si>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</si>
  <si>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</si>
  <si>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</si>
  <si>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</si>
  <si>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</si>
  <si>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</si>
  <si>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</si>
  <si>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</si>
  <si>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</si>
  <si>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</si>
  <si>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</si>
  <si>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</si>
  <si>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</si>
  <si>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</si>
  <si>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</si>
  <si>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</si>
  <si>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</si>
  <si>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</si>
  <si>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</si>
  <si>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</si>
  <si>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</si>
  <si>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</si>
  <si>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</si>
  <si>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</si>
  <si>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</si>
  <si>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</si>
  <si>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</si>
  <si>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</si>
  <si>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</si>
  <si>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</si>
  <si>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</si>
  <si>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</si>
  <si>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</si>
  <si>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</si>
  <si>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</si>
  <si>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</si>
  <si>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</si>
  <si>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</si>
  <si>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</si>
  <si>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</si>
  <si>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</si>
  <si>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</si>
  <si>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</si>
  <si>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</si>
  <si>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</si>
  <si>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</si>
  <si>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</si>
  <si>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</si>
  <si>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</si>
  <si>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</si>
  <si>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</si>
  <si>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</si>
  <si>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</si>
  <si>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</si>
  <si>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</si>
  <si>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</si>
  <si>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</si>
  <si>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</si>
  <si>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</si>
  <si>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</si>
  <si>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</si>
  <si>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</si>
  <si>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</si>
  <si>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</si>
  <si>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</si>
  <si>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</si>
  <si>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</si>
  <si>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</si>
  <si>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</si>
  <si>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</si>
  <si>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</si>
  <si>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</si>
  <si>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</si>
  <si>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</si>
  <si>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</si>
  <si>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</si>
  <si>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</si>
  <si>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</si>
  <si>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</si>
  <si>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</si>
  <si>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</si>
  <si>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</si>
  <si>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</si>
  <si>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</si>
  <si>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</si>
  <si>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</si>
  <si>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</si>
  <si>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</si>
  <si>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</si>
  <si>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</si>
  <si>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</si>
  <si>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</si>
  <si>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</si>
  <si>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</si>
  <si>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</si>
  <si>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</si>
  <si>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</si>
  <si>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</si>
  <si>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</si>
  <si>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</si>
  <si>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</si>
  <si>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</si>
  <si>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</si>
  <si>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</si>
  <si>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</si>
  <si>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</si>
  <si>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</si>
  <si>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</si>
  <si>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</si>
  <si>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</si>
  <si>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</si>
  <si>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</si>
  <si>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</si>
  <si>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</si>
  <si>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</si>
  <si>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</si>
  <si>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</si>
  <si>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</si>
  <si>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</si>
  <si>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</si>
  <si>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</si>
  <si>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</si>
  <si>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</si>
  <si>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</si>
  <si>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</si>
  <si>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</si>
  <si>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</si>
  <si>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</si>
  <si>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</si>
  <si>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</si>
  <si>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</si>
  <si>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</si>
  <si>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</si>
  <si>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</si>
  <si>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</si>
  <si>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</si>
  <si>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</si>
  <si>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</si>
  <si>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</si>
  <si>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</si>
  <si>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</si>
  <si>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</si>
  <si>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</si>
  <si>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</si>
  <si>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</si>
  <si>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</si>
  <si>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</si>
  <si>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</si>
  <si>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</si>
  <si>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</si>
  <si>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</si>
  <si>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</si>
  <si>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</si>
  <si>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</si>
  <si>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</si>
  <si>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</si>
  <si>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</si>
  <si>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</si>
  <si>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</si>
  <si>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</si>
  <si>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</si>
  <si>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</si>
  <si>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</si>
  <si>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</si>
  <si>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</si>
  <si>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</si>
  <si>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</si>
  <si>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</si>
  <si>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</si>
  <si>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</si>
  <si>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</si>
  <si>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</si>
  <si>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</si>
  <si>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</si>
  <si>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</si>
  <si>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</si>
  <si>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</si>
  <si>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</si>
  <si>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</si>
  <si>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</si>
  <si>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</si>
  <si>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</si>
  <si>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</si>
  <si>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</si>
  <si>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</si>
  <si>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</si>
  <si>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</si>
  <si>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</si>
  <si>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</si>
  <si>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</si>
  <si>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</si>
  <si>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</si>
  <si>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</si>
  <si>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</si>
  <si>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</si>
  <si>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</si>
  <si>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</si>
  <si>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</si>
  <si>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</si>
  <si>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</si>
  <si>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</si>
  <si>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</si>
  <si>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</si>
  <si>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</si>
  <si>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</si>
  <si>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</si>
  <si>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</si>
  <si>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</si>
  <si>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</si>
  <si>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</si>
  <si>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</si>
  <si>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</si>
  <si>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</si>
  <si>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</si>
  <si>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</si>
  <si>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</si>
  <si>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</si>
  <si>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</si>
  <si>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</si>
  <si>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</si>
  <si>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</si>
  <si>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</si>
  <si>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</si>
  <si>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</si>
  <si>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</si>
  <si>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</si>
  <si>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</si>
  <si>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</si>
  <si>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</si>
  <si>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</si>
  <si>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</si>
  <si>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</si>
  <si>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</si>
  <si>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</si>
  <si>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</si>
  <si>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</si>
  <si>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</si>
  <si>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</si>
  <si>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</si>
  <si>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</si>
  <si>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</si>
  <si>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</si>
  <si>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</si>
  <si>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</si>
  <si>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</si>
  <si>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</si>
  <si>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</si>
  <si>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</si>
  <si>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</si>
  <si>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</si>
  <si>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</si>
  <si>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</si>
  <si>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</si>
  <si>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</si>
  <si>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</si>
  <si>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</si>
  <si>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</si>
  <si>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</si>
  <si>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</si>
  <si>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</si>
  <si>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</si>
  <si>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</si>
  <si>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</si>
  <si>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</si>
  <si>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</si>
  <si>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</si>
  <si>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</si>
  <si>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</si>
  <si>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</si>
  <si>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</si>
  <si>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</si>
  <si>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</si>
  <si>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</si>
  <si>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</si>
  <si>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</si>
  <si>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</si>
  <si>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</si>
  <si>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</si>
  <si>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</si>
  <si>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</si>
  <si>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</si>
  <si>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</si>
  <si>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</si>
  <si>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</si>
  <si>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</si>
  <si>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</si>
  <si>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</si>
  <si>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</si>
  <si>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</si>
  <si>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</si>
  <si>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</si>
  <si>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</si>
  <si>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</si>
  <si>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</si>
  <si>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</si>
  <si>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</si>
  <si>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</si>
  <si>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</si>
  <si>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</si>
  <si>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</si>
  <si>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</si>
  <si>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</si>
  <si>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</si>
  <si>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</si>
  <si>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</si>
  <si>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</si>
  <si>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</si>
  <si>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</si>
  <si>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</si>
  <si>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</si>
  <si>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</si>
  <si>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</si>
  <si>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</si>
  <si>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</si>
  <si>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</si>
  <si>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</si>
  <si>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</si>
  <si>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</si>
  <si>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</si>
  <si>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</si>
  <si>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</si>
  <si>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</si>
  <si>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</si>
  <si>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</si>
  <si>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</si>
  <si>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</si>
  <si>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</si>
  <si>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</si>
  <si>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</si>
  <si>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</si>
  <si>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</si>
  <si>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</si>
  <si>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</si>
  <si>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</si>
  <si>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</si>
  <si>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</si>
  <si>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</si>
  <si>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</si>
  <si>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</si>
  <si>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</si>
  <si>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</si>
  <si>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</si>
  <si>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</si>
  <si>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</si>
  <si>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</si>
  <si>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</si>
  <si>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</si>
  <si>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</si>
  <si>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</si>
  <si>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</si>
  <si>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</si>
  <si>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</si>
  <si>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</si>
  <si>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</si>
  <si>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</si>
  <si>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</si>
  <si>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</si>
  <si>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</si>
  <si>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</si>
  <si>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</si>
  <si>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</si>
  <si>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</si>
  <si>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</si>
  <si>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</si>
  <si>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</si>
  <si>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</si>
  <si>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</si>
  <si>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</si>
  <si>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</si>
  <si>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</si>
  <si>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</si>
  <si>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</si>
  <si>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</si>
  <si>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</si>
  <si>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</si>
  <si>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</si>
  <si>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</si>
  <si>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</si>
  <si>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</si>
  <si>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</si>
  <si>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</si>
  <si>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</si>
  <si>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</si>
  <si>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</si>
  <si>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</si>
  <si>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</si>
  <si>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</si>
  <si>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</si>
  <si>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</si>
  <si>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</si>
  <si>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</si>
  <si>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</si>
  <si>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</si>
  <si>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</si>
  <si>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</si>
  <si>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</si>
  <si>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</si>
  <si>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</si>
  <si>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</si>
  <si>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</si>
  <si>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</si>
  <si>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</si>
  <si>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</si>
  <si>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</si>
  <si>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</si>
  <si>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</si>
  <si>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</si>
  <si>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</si>
  <si>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</si>
  <si>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</si>
  <si>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</si>
  <si>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</si>
  <si>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</si>
  <si>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</si>
  <si>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</si>
  <si>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</si>
  <si>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</si>
  <si>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</si>
  <si>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</si>
  <si>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</si>
  <si>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</si>
  <si>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</si>
  <si>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</si>
  <si>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</si>
  <si>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</si>
  <si>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</si>
  <si>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</si>
  <si>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</si>
  <si>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</si>
  <si>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</si>
  <si>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</si>
  <si>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</si>
  <si>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</si>
  <si>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</si>
  <si>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</si>
  <si>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</si>
  <si>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</si>
  <si>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</si>
  <si>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</si>
  <si>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</si>
  <si>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</si>
  <si>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</si>
  <si>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</si>
  <si>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</si>
  <si>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</si>
  <si>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</si>
  <si>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</si>
  <si>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</si>
  <si>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</si>
  <si>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</si>
  <si>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</si>
  <si>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</si>
  <si>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</si>
  <si>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</si>
  <si>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</si>
  <si>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</si>
  <si>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</si>
  <si>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</si>
  <si>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</si>
  <si>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</si>
  <si>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</si>
  <si>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</si>
  <si>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</si>
  <si>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</si>
  <si>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</si>
  <si>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</si>
  <si>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</si>
  <si>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</si>
  <si>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</si>
  <si>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</si>
  <si>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</si>
  <si>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</si>
  <si>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</si>
  <si>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</si>
  <si>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</si>
  <si>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</si>
  <si>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</si>
  <si>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</si>
  <si>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</si>
  <si>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</si>
  <si>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</si>
  <si>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</si>
  <si>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</si>
  <si>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</si>
  <si>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</si>
  <si>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</si>
  <si>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</si>
  <si>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</si>
  <si>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</si>
  <si>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</si>
  <si>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</si>
  <si>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</si>
  <si>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</si>
  <si>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</si>
  <si>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</si>
  <si>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</si>
  <si>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</si>
  <si>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</si>
  <si>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</si>
  <si>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</si>
  <si>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</si>
  <si>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</si>
  <si>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</si>
  <si>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</si>
  <si>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</si>
  <si>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</si>
  <si>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</si>
  <si>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</si>
  <si>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</si>
  <si>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</si>
  <si>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</si>
  <si>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</si>
  <si>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</si>
  <si>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</si>
  <si>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</si>
  <si>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</si>
  <si>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</si>
  <si>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</si>
  <si>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</si>
  <si>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</si>
  <si>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</si>
  <si>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</si>
  <si>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</si>
  <si>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</si>
  <si>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</si>
  <si>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</si>
  <si>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</si>
  <si>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</si>
  <si>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</si>
  <si>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</si>
  <si>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</si>
  <si>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</si>
  <si>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</si>
  <si>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</si>
  <si>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</si>
  <si>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</si>
  <si>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</si>
  <si>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</si>
  <si>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</si>
  <si>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</si>
  <si>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</si>
  <si>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</si>
  <si>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</si>
  <si>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</si>
  <si>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</si>
  <si>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</si>
  <si>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</si>
  <si>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</si>
  <si>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</si>
  <si>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</si>
  <si>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</si>
  <si>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</si>
  <si>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</si>
  <si>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</si>
  <si>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</si>
  <si>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</si>
  <si>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</si>
  <si>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</si>
  <si>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</si>
  <si>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</si>
  <si>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</si>
  <si>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</si>
  <si>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</si>
  <si>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</si>
  <si>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</si>
  <si>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</si>
  <si>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</si>
  <si>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</si>
  <si>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</si>
  <si>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</si>
  <si>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</si>
  <si>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</si>
  <si>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</si>
  <si>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</si>
  <si>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</si>
  <si>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</si>
  <si>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</si>
  <si>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</si>
  <si>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</si>
  <si>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</si>
  <si>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</si>
  <si>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</si>
  <si>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</si>
  <si>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</si>
  <si>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</si>
  <si>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</si>
  <si>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</si>
  <si>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</si>
  <si>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</si>
  <si>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</si>
  <si>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</si>
  <si>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</si>
  <si>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</si>
  <si>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</si>
  <si>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</si>
  <si>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</si>
  <si>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</si>
  <si>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</si>
  <si>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</si>
  <si>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</si>
  <si>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</si>
  <si>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</si>
  <si>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</si>
  <si>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</si>
  <si>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</si>
  <si>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</si>
  <si>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</si>
  <si>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</si>
  <si>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</si>
  <si>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</si>
  <si>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</si>
  <si>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</si>
  <si>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</si>
  <si>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</si>
  <si>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</si>
  <si>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</si>
  <si>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</si>
  <si>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</si>
  <si>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</si>
  <si>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</si>
  <si>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</si>
  <si>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</si>
  <si>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</si>
  <si>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</si>
  <si>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</si>
  <si>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</si>
  <si>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</si>
  <si>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</si>
  <si>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</si>
  <si>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</si>
  <si>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</si>
  <si>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</si>
  <si>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</si>
  <si>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</si>
  <si>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</si>
  <si>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</si>
  <si>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</si>
  <si>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</si>
  <si>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</si>
  <si>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</si>
  <si>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</si>
  <si>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</si>
  <si>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</si>
  <si>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</si>
  <si>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</si>
  <si>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</si>
  <si>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</si>
  <si>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</si>
  <si>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</si>
  <si>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</si>
  <si>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</si>
  <si>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</si>
  <si>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</si>
  <si>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</si>
  <si>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</si>
  <si>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</si>
  <si>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</si>
  <si>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</si>
  <si>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</si>
  <si>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</si>
  <si>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</si>
  <si>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</si>
  <si>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</si>
  <si>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</si>
  <si>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</si>
  <si>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</si>
  <si>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</si>
  <si>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</si>
  <si>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</si>
  <si>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</si>
  <si>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</si>
  <si>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</si>
  <si>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</si>
  <si>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</si>
  <si>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</si>
  <si>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</si>
  <si>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</si>
  <si>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</si>
  <si>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</si>
  <si>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</si>
  <si>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</si>
  <si>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</si>
  <si>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</si>
  <si>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</si>
  <si>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</si>
  <si>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</si>
  <si>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</si>
  <si>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</si>
  <si>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</si>
  <si>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</si>
  <si>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</si>
  <si>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</si>
  <si>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</si>
  <si>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</si>
  <si>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</si>
  <si>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</si>
  <si>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</si>
  <si>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</si>
  <si>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</si>
  <si>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</si>
  <si>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</si>
  <si>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</si>
  <si>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</si>
  <si>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</si>
  <si>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</si>
  <si>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</si>
  <si>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</si>
  <si>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</si>
  <si>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</si>
  <si>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</si>
  <si>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</si>
  <si>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</si>
  <si>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</si>
  <si>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</si>
  <si>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</si>
  <si>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</si>
  <si>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</si>
  <si>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</si>
  <si>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</si>
  <si>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</si>
  <si>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</si>
  <si>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</si>
  <si>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</si>
  <si>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</si>
  <si>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</si>
  <si>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</si>
  <si>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</si>
  <si>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</si>
  <si>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</si>
  <si>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</si>
  <si>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</si>
  <si>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</si>
  <si>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</si>
  <si>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</si>
  <si>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</si>
  <si>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</si>
  <si>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</si>
  <si>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</si>
  <si>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</si>
  <si>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</si>
  <si>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</si>
  <si>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</si>
  <si>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</si>
  <si>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</si>
  <si>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</si>
  <si>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</si>
  <si>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</si>
  <si>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</si>
  <si>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</si>
  <si>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</si>
  <si>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</si>
  <si>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</si>
  <si>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</si>
  <si>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</si>
  <si>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</si>
  <si>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</si>
  <si>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</si>
  <si>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</si>
  <si>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</si>
  <si>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</si>
  <si>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</si>
  <si>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</si>
  <si>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</si>
  <si>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</si>
  <si>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</si>
  <si>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</si>
  <si>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</si>
  <si>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</si>
  <si>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</si>
  <si>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</si>
  <si>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</si>
  <si>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</si>
  <si>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</si>
  <si>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</si>
  <si>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</si>
  <si>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</si>
  <si>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</si>
  <si>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</si>
  <si>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</si>
  <si>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</si>
  <si>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</si>
  <si>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</si>
  <si>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</si>
  <si>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</si>
  <si>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</si>
  <si>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</si>
  <si>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</si>
  <si>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</si>
  <si>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</si>
  <si>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</si>
  <si>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</si>
  <si>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</si>
  <si>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</si>
  <si>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</si>
  <si>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</si>
  <si>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</si>
  <si>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</si>
  <si>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</si>
  <si>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</si>
  <si>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</si>
  <si>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</si>
  <si>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</si>
  <si>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</si>
  <si>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</si>
  <si>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</si>
  <si>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</si>
  <si>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</si>
  <si>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</si>
  <si>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</si>
  <si>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</si>
  <si>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</si>
  <si>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</si>
  <si>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</si>
  <si>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</si>
  <si>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</si>
  <si>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</si>
  <si>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</si>
  <si>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</si>
  <si>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</si>
  <si>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</si>
  <si>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</si>
  <si>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</si>
  <si>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</si>
  <si>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</si>
  <si>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</si>
  <si>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</si>
  <si>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</si>
  <si>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</si>
  <si>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</si>
  <si>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</si>
  <si>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</si>
  <si>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</si>
  <si>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</si>
  <si>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</si>
  <si>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</si>
  <si>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</si>
  <si>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</si>
  <si>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</si>
  <si>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</si>
  <si>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</si>
  <si>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</si>
  <si>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</si>
  <si>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</si>
  <si>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</si>
  <si>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</si>
  <si>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</si>
  <si>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</si>
  <si>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</si>
  <si>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</si>
  <si>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</si>
  <si>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</si>
  <si>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</si>
  <si>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</si>
  <si>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</si>
  <si>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</si>
  <si>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</si>
  <si>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</si>
  <si>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</si>
  <si>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</si>
  <si>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</si>
  <si>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</si>
  <si>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</si>
  <si>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</si>
  <si>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</si>
  <si>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</si>
  <si>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</si>
  <si>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</si>
  <si>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</si>
  <si>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</si>
  <si>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</si>
  <si>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</si>
  <si>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</si>
  <si>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</si>
  <si>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</si>
  <si>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</si>
  <si>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</si>
  <si>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</si>
  <si>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</si>
  <si>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</si>
  <si>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</si>
  <si>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</si>
  <si>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</si>
  <si>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</si>
  <si>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</si>
  <si>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</si>
  <si>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</si>
  <si>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</si>
  <si>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</si>
  <si>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</si>
  <si>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</si>
  <si>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</si>
  <si>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</si>
  <si>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</si>
  <si>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</si>
  <si>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</si>
  <si>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</si>
  <si>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</si>
  <si>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</si>
  <si>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</si>
  <si>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</si>
  <si>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</si>
  <si>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</si>
  <si>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</si>
  <si>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</si>
  <si>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</si>
  <si>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</si>
  <si>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</si>
  <si>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</si>
  <si>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</si>
  <si>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</si>
  <si>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</si>
  <si>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</si>
  <si>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</si>
  <si>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</si>
  <si>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</si>
  <si>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</si>
  <si>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</si>
  <si>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</si>
  <si>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</si>
  <si>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</si>
  <si>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</si>
  <si>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</si>
  <si>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</si>
  <si>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</si>
  <si>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</si>
  <si>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</si>
  <si>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</si>
  <si>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</si>
  <si>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</si>
  <si>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</si>
  <si>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</si>
  <si>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</si>
  <si>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</si>
  <si>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</si>
  <si>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</si>
  <si>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</si>
  <si>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</si>
  <si>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</si>
  <si>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</si>
  <si>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</si>
  <si>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</si>
  <si>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</si>
  <si>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</si>
  <si>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</si>
  <si>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</si>
  <si>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</si>
  <si>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</si>
  <si>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</si>
  <si>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</si>
  <si>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</si>
  <si>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</si>
  <si>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</si>
  <si>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</si>
  <si>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</si>
  <si>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</si>
  <si>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</si>
  <si>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</si>
  <si>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</si>
  <si>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</si>
  <si>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</si>
  <si>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</si>
  <si>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</si>
  <si>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</si>
  <si>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</si>
  <si>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</si>
  <si>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</si>
  <si>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</si>
  <si>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</si>
  <si>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</si>
  <si>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</si>
  <si>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</si>
  <si>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</si>
  <si>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</si>
  <si>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</si>
  <si>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</si>
  <si>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</si>
  <si>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</si>
  <si>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</si>
  <si>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</si>
  <si>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</si>
  <si>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</si>
  <si>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</si>
  <si>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</si>
  <si>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</si>
  <si>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</si>
  <si>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</si>
  <si>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</si>
  <si>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</si>
  <si>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</si>
  <si>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</si>
  <si>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</si>
  <si>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</si>
  <si>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</si>
  <si>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</si>
  <si>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</si>
  <si>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</si>
  <si>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</si>
  <si>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</si>
  <si>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</si>
  <si>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</si>
  <si>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</si>
  <si>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</si>
  <si>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</si>
  <si>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</si>
  <si>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</si>
  <si>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</si>
  <si>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</si>
  <si>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</si>
  <si>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</si>
  <si>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</si>
  <si>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</si>
  <si>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</si>
  <si>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</si>
  <si>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</si>
  <si>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</si>
  <si>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</si>
  <si>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</si>
  <si>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</si>
  <si>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</si>
  <si>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</si>
  <si>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</si>
  <si>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</si>
  <si>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</si>
  <si>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</si>
  <si>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</si>
  <si>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</si>
  <si>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</si>
  <si>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</si>
  <si>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</si>
  <si>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</si>
  <si>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</si>
  <si>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</si>
  <si>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</si>
  <si>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</si>
  <si>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</si>
  <si>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</si>
  <si>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</si>
  <si>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</si>
  <si>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</si>
  <si>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</si>
  <si>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</si>
  <si>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</si>
  <si>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</si>
  <si>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</si>
  <si>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</si>
  <si>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</si>
  <si>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</si>
  <si>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</si>
  <si>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</si>
  <si>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</si>
  <si>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</si>
  <si>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</si>
  <si>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</si>
  <si>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</si>
  <si>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</si>
  <si>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</si>
  <si>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</si>
  <si>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</si>
  <si>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</si>
  <si>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</si>
  <si>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</si>
  <si>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</si>
  <si>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</si>
  <si>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</si>
  <si>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</si>
  <si>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</si>
  <si>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</si>
  <si>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</si>
  <si>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</si>
  <si>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</si>
  <si>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</si>
  <si>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</si>
  <si>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</si>
  <si>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</si>
  <si>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</si>
  <si>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</si>
  <si>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</si>
  <si>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</si>
  <si>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</si>
  <si>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</si>
  <si>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</si>
  <si>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</si>
  <si>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</si>
  <si>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</si>
  <si>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</si>
  <si>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</si>
  <si>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</si>
  <si>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</si>
  <si>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</si>
  <si>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</si>
  <si>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</si>
  <si>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</si>
  <si>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</si>
  <si>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</si>
  <si>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</si>
  <si>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</si>
  <si>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</si>
  <si>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</si>
  <si>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</si>
  <si>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</si>
  <si>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</si>
  <si>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</si>
  <si>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</si>
  <si>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</si>
  <si>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</si>
  <si>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</si>
  <si>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</si>
  <si>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</si>
  <si>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</si>
  <si>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</si>
  <si>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</si>
  <si>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</si>
  <si>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</si>
  <si>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</si>
  <si>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</si>
  <si>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</si>
  <si>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</si>
  <si>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</si>
  <si>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</si>
  <si>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</si>
  <si>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</si>
  <si>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</si>
  <si>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</si>
  <si>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</si>
  <si>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</si>
  <si>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</si>
  <si>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</si>
  <si>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</si>
  <si>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</si>
  <si>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</si>
  <si>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</si>
  <si>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</si>
  <si>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</si>
  <si>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</si>
  <si>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</si>
  <si>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</si>
  <si>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</si>
  <si>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</si>
  <si>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</si>
  <si>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</si>
  <si>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</si>
  <si>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</si>
  <si>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</si>
  <si>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</si>
  <si>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</si>
  <si>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</si>
  <si>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</si>
  <si>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</si>
  <si>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</si>
  <si>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</si>
  <si>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</si>
  <si>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</si>
  <si>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</si>
  <si>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</si>
  <si>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</si>
  <si>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</si>
  <si>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</si>
  <si>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</si>
  <si>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</si>
  <si>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</si>
  <si>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</si>
  <si>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</si>
  <si>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</si>
  <si>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</si>
  <si>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</si>
  <si>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</si>
  <si>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</si>
  <si>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</si>
  <si>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</si>
  <si>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</si>
  <si>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</si>
  <si>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</si>
  <si>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</si>
  <si>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</si>
  <si>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</si>
  <si>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</si>
  <si>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</si>
  <si>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</si>
  <si>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</si>
  <si>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</si>
  <si>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</si>
  <si>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</si>
  <si>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</si>
  <si>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</si>
  <si>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</si>
  <si>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</si>
  <si>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</si>
  <si>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</si>
  <si>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</si>
  <si>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</si>
  <si>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</si>
  <si>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</si>
  <si>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</si>
  <si>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</si>
  <si>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</si>
  <si>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</si>
  <si>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</si>
  <si>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</si>
  <si>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</si>
  <si>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</si>
  <si>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</si>
  <si>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</si>
  <si>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</si>
  <si>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</si>
  <si>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</si>
  <si>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</si>
  <si>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</si>
  <si>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</si>
  <si>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</si>
  <si>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</si>
  <si>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</si>
  <si>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</si>
  <si>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</si>
  <si>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</si>
  <si>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</si>
  <si>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</si>
  <si>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</si>
  <si>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</si>
  <si>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</si>
  <si>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</si>
  <si>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</si>
  <si>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</si>
  <si>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</si>
  <si>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</si>
  <si>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</si>
  <si>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</si>
  <si>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</si>
  <si>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</si>
  <si>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</si>
  <si>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</si>
  <si>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</si>
  <si>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</si>
  <si>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</si>
  <si>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</si>
  <si>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</si>
  <si>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</si>
  <si>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</si>
  <si>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</si>
  <si>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</si>
  <si>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</si>
  <si>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</si>
  <si>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</si>
  <si>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</si>
  <si>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</si>
  <si>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</si>
  <si>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</si>
  <si>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</si>
  <si>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</si>
  <si>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</si>
  <si>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</si>
  <si>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</si>
  <si>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</si>
  <si>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</si>
  <si>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</si>
  <si>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</si>
  <si>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</si>
  <si>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</si>
  <si>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</si>
  <si>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</si>
  <si>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</si>
  <si>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</si>
  <si>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</si>
  <si>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</si>
  <si>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</si>
  <si>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</si>
  <si>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</si>
  <si>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</si>
  <si>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</si>
  <si>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</si>
  <si>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</si>
  <si>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</si>
  <si>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</si>
  <si>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</si>
  <si>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</si>
  <si>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</si>
  <si>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</si>
  <si>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</si>
  <si>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</si>
  <si>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</si>
  <si>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</si>
  <si>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</si>
  <si>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</si>
  <si>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</si>
  <si>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</si>
  <si>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</si>
  <si>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</si>
  <si>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</si>
  <si>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</si>
  <si>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</si>
  <si>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</si>
  <si>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</si>
  <si>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</si>
  <si>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</si>
  <si>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</si>
  <si>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</si>
  <si>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</si>
  <si>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</si>
  <si>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</si>
  <si>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</si>
  <si>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</si>
  <si>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</si>
  <si>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</si>
  <si>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</si>
  <si>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</si>
  <si>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</si>
  <si>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</si>
  <si>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</si>
  <si>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</si>
  <si>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</si>
  <si>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</si>
  <si>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</si>
  <si>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</si>
  <si>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</si>
  <si>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</si>
  <si>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</si>
  <si>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</si>
  <si>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</si>
  <si>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</si>
  <si>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</si>
  <si>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</si>
  <si>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</si>
  <si>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</si>
  <si>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</si>
  <si>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</si>
  <si>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</si>
  <si>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</si>
  <si>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</si>
  <si>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</si>
  <si>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</si>
  <si>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</si>
  <si>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</si>
  <si>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</si>
  <si>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</si>
  <si>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</si>
  <si>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</si>
  <si>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</si>
  <si>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</si>
  <si>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</si>
  <si>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</si>
  <si>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</si>
  <si>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</si>
  <si>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</si>
  <si>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</si>
  <si>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</si>
  <si>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</si>
  <si>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</si>
  <si>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</si>
  <si>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</si>
  <si>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</si>
  <si>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</si>
  <si>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</si>
  <si>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</si>
  <si>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</si>
  <si>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</si>
  <si>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</si>
  <si>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</si>
  <si>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</si>
  <si>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</si>
  <si>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</si>
  <si>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</si>
  <si>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</si>
  <si>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</si>
  <si>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</si>
  <si>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</si>
  <si>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</si>
  <si>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</si>
  <si>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</si>
  <si>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</si>
  <si>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</si>
  <si>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</si>
  <si>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</si>
  <si>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</si>
  <si>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</si>
  <si>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</si>
  <si>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</si>
  <si>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</si>
  <si>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</si>
  <si>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</si>
  <si>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</si>
  <si>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</si>
  <si>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</si>
  <si>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</si>
  <si>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</si>
  <si>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</si>
  <si>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</si>
  <si>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</si>
  <si>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</si>
  <si>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</si>
  <si>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</si>
  <si>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</si>
  <si>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</si>
  <si>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</si>
  <si>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</si>
  <si>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</si>
  <si>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</si>
  <si>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</si>
  <si>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</si>
  <si>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</si>
  <si>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</si>
  <si>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</si>
  <si>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</si>
  <si>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</si>
  <si>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</si>
  <si>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</si>
  <si>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</si>
  <si>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</si>
  <si>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</si>
  <si>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</si>
  <si>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</si>
  <si>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</si>
  <si>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</si>
  <si>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</si>
  <si>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</si>
  <si>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</si>
  <si>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</si>
  <si>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</si>
  <si>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</si>
  <si>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</si>
  <si>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</si>
  <si>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</si>
  <si>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</si>
  <si>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</si>
  <si>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</si>
  <si>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</si>
  <si>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</si>
  <si>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</si>
  <si>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</si>
  <si>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</si>
  <si>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</si>
  <si>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</si>
  <si>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</si>
  <si>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</si>
  <si>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</si>
  <si>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</si>
  <si>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</si>
  <si>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</si>
  <si>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</si>
  <si>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</si>
  <si>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</si>
  <si>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</si>
  <si>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</si>
  <si>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</si>
  <si>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</si>
  <si>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</si>
  <si>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</si>
  <si>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</si>
  <si>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</si>
  <si>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</si>
  <si>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</si>
  <si>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</si>
  <si>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</si>
  <si>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</si>
  <si>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</si>
  <si>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</si>
  <si>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</si>
  <si>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</si>
  <si>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</si>
  <si>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</si>
  <si>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</si>
  <si>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</si>
  <si>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</si>
  <si>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</si>
  <si>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</si>
  <si>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</si>
  <si>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</si>
  <si>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</si>
  <si>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</si>
  <si>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</si>
  <si>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</si>
  <si>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</si>
  <si>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</si>
  <si>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</si>
  <si>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</si>
  <si>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</si>
  <si>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</si>
  <si>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</si>
  <si>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</si>
  <si>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</si>
  <si>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</si>
  <si>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</si>
  <si>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</si>
  <si>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</si>
  <si>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</si>
  <si>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</si>
  <si>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</si>
  <si>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</si>
  <si>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</si>
  <si>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</si>
  <si>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</si>
  <si>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</si>
  <si>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</si>
  <si>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</si>
  <si>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</si>
  <si>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</si>
  <si>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</si>
  <si>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</si>
  <si>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</si>
  <si>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</si>
  <si>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</si>
  <si>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</si>
  <si>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</si>
  <si>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</si>
  <si>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</si>
  <si>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</si>
  <si>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</si>
  <si>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</si>
  <si>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</si>
  <si>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</si>
  <si>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</si>
  <si>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</si>
  <si>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</si>
  <si>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</si>
  <si>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</si>
  <si>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</si>
  <si>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</si>
  <si>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</si>
  <si>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</si>
  <si>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</si>
  <si>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</si>
  <si>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</si>
  <si>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</si>
  <si>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</si>
  <si>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</si>
  <si>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</si>
  <si>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</si>
  <si>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</si>
  <si>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</si>
  <si>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</si>
  <si>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</si>
  <si>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</si>
  <si>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</si>
  <si>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</si>
  <si>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</si>
  <si>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</si>
  <si>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</si>
  <si>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</si>
  <si>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</si>
  <si>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</si>
  <si>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</si>
  <si>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</si>
  <si>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</si>
  <si>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</si>
  <si>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</si>
  <si>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</si>
  <si>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</si>
  <si>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</si>
  <si>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</si>
  <si>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</si>
  <si>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</si>
  <si>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</si>
  <si>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</si>
  <si>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</si>
  <si>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</si>
  <si>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</si>
  <si>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</si>
  <si>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</si>
  <si>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</si>
  <si>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</si>
  <si>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</si>
  <si>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</si>
  <si>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</si>
  <si>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</si>
  <si>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</si>
  <si>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</si>
  <si>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</si>
  <si>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</si>
  <si>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</si>
  <si>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</si>
  <si>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</si>
  <si>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</si>
  <si>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</si>
  <si>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</si>
  <si>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</si>
  <si>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</si>
  <si>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</si>
  <si>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</si>
  <si>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</si>
  <si>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</si>
  <si>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</si>
  <si>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</si>
  <si>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</si>
  <si>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</si>
  <si>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</si>
  <si>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</si>
  <si>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</si>
  <si>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</si>
  <si>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</si>
  <si>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</si>
  <si>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</si>
  <si>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</si>
  <si>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</si>
  <si>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</si>
  <si>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</si>
  <si>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</si>
  <si>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</si>
  <si>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</si>
  <si>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</si>
  <si>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</si>
  <si>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</si>
  <si>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</si>
  <si>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</si>
  <si>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</si>
  <si>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</si>
  <si>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</si>
  <si>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</si>
  <si>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</si>
  <si>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</si>
  <si>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</si>
  <si>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</si>
  <si>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</si>
  <si>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</si>
  <si>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</si>
  <si>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</si>
  <si>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</si>
  <si>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</si>
  <si>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</si>
  <si>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</si>
  <si>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</si>
  <si>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</si>
  <si>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</si>
  <si>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</si>
  <si>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</si>
  <si>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</si>
  <si>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</si>
  <si>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</si>
  <si>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</si>
  <si>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</si>
  <si>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</si>
  <si>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</si>
  <si>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</si>
  <si>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</si>
  <si>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</si>
  <si>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</si>
  <si>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</si>
  <si>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</si>
  <si>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</si>
  <si>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</si>
  <si>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</si>
  <si>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</si>
  <si>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</si>
  <si>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</si>
  <si>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</si>
  <si>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</si>
  <si>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</si>
  <si>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</si>
  <si>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</si>
  <si>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</si>
  <si>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</si>
  <si>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</si>
  <si>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</si>
  <si>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</si>
  <si>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</si>
  <si>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</si>
  <si>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</si>
  <si>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</si>
  <si>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</si>
  <si>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</si>
  <si>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</si>
  <si>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</si>
  <si>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</si>
  <si>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</si>
  <si>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</si>
  <si>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</si>
  <si>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</si>
  <si>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</si>
  <si>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</si>
  <si>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</si>
  <si>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</si>
  <si>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</si>
  <si>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</si>
  <si>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</si>
  <si>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</si>
  <si>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</si>
  <si>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</si>
  <si>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</si>
  <si>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</si>
  <si>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</si>
  <si>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</si>
  <si>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</si>
  <si>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</si>
  <si>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</si>
  <si>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</si>
  <si>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</si>
  <si>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</si>
  <si>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</si>
  <si>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</si>
  <si>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</si>
  <si>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</si>
  <si>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</si>
  <si>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</si>
  <si>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</si>
  <si>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</si>
  <si>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</si>
  <si>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</si>
  <si>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</si>
  <si>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</si>
  <si>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</si>
  <si>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</si>
  <si>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</si>
  <si>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</si>
  <si>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</si>
  <si>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</si>
  <si>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</si>
  <si>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</si>
  <si>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</si>
  <si>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</si>
  <si>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</si>
  <si>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</si>
  <si>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</si>
  <si>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</si>
  <si>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</si>
  <si>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</si>
  <si>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</si>
  <si>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</si>
  <si>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</si>
  <si>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</si>
  <si>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</si>
  <si>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</si>
  <si>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</si>
  <si>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</si>
  <si>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</si>
  <si>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</si>
  <si>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</si>
  <si>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</si>
  <si>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</si>
  <si>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</si>
  <si>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</si>
  <si>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</si>
  <si>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</si>
  <si>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</si>
  <si>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</si>
  <si>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</si>
  <si>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</si>
  <si>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</si>
  <si>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</si>
  <si>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</si>
  <si>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</si>
  <si>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</si>
  <si>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</si>
  <si>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</si>
  <si>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</si>
  <si>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</si>
  <si>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</si>
  <si>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</si>
  <si>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</si>
  <si>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</si>
  <si>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</si>
  <si>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</si>
  <si>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</si>
  <si>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</si>
  <si>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</si>
  <si>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</si>
  <si>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</si>
  <si>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</si>
  <si>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</si>
  <si>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</si>
  <si>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</si>
  <si>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</si>
  <si>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</si>
  <si>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</si>
  <si>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</si>
  <si>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</si>
  <si>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</si>
  <si>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</si>
  <si>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</si>
  <si>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</si>
  <si>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</si>
  <si>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</si>
  <si>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</si>
  <si>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</si>
  <si>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</si>
  <si>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</si>
  <si>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</si>
  <si>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</si>
  <si>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</si>
  <si>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</si>
  <si>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</si>
  <si>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</si>
  <si>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</si>
  <si>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</si>
  <si>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</si>
  <si>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</si>
  <si>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</si>
  <si>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</si>
  <si>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</si>
  <si>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</si>
  <si>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</si>
  <si>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</si>
  <si>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</si>
  <si>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</si>
  <si>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</si>
  <si>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</si>
  <si>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</si>
  <si>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</si>
  <si>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</si>
  <si>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</si>
  <si>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</si>
  <si>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</si>
  <si>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</si>
  <si>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</si>
  <si>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</si>
  <si>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</si>
  <si>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</si>
  <si>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</si>
  <si>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</si>
  <si>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</si>
  <si>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</si>
  <si>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</si>
  <si>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</si>
  <si>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</si>
  <si>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</si>
  <si>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</si>
  <si>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</si>
  <si>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</si>
  <si>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</si>
  <si>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</si>
  <si>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</si>
  <si>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</si>
  <si>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</si>
  <si>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</si>
  <si>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</si>
  <si>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</si>
  <si>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</si>
  <si>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</si>
  <si>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</si>
  <si>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</si>
  <si>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</si>
  <si>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</si>
  <si>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</si>
  <si>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</si>
  <si>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</si>
  <si>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</si>
  <si>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</si>
  <si>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</si>
  <si>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</si>
  <si>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</si>
  <si>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</si>
  <si>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</si>
  <si>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</si>
  <si>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</si>
  <si>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</si>
  <si>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</si>
  <si>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</si>
  <si>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</si>
  <si>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</si>
  <si>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</si>
  <si>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</si>
  <si>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</si>
  <si>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</si>
  <si>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</si>
  <si>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</si>
  <si>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</si>
  <si>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</si>
  <si>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</si>
  <si>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</si>
  <si>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</si>
  <si>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</si>
  <si>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</si>
  <si>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</si>
  <si>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</si>
  <si>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</si>
  <si>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</si>
  <si>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</si>
  <si>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</si>
  <si>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</si>
  <si>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</si>
  <si>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</si>
  <si>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</si>
  <si>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</si>
  <si>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</si>
  <si>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</si>
  <si>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</si>
  <si>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</si>
  <si>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</si>
  <si>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</si>
  <si>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</si>
  <si>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</si>
  <si>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</si>
  <si>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</si>
  <si>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</si>
  <si>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</si>
  <si>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</si>
  <si>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</si>
  <si>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</si>
  <si>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</si>
  <si>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</si>
  <si>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</si>
  <si>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</si>
  <si>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</si>
  <si>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</si>
  <si>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</si>
  <si>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</si>
  <si>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</si>
  <si>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</si>
  <si>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</si>
  <si>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</si>
  <si>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</si>
  <si>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</si>
  <si>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</si>
  <si>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</si>
  <si>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</si>
  <si>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</si>
  <si>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</si>
  <si>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</si>
  <si>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</si>
  <si>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</si>
  <si>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</si>
  <si>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</si>
  <si>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</si>
  <si>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</si>
  <si>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</si>
  <si>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</si>
  <si>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</si>
  <si>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</si>
  <si>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</si>
  <si>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</si>
  <si>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</si>
  <si>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</si>
  <si>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</si>
  <si>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</si>
  <si>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</si>
  <si>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</si>
  <si>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</si>
  <si>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</si>
  <si>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</si>
  <si>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</si>
  <si>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</si>
  <si>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</si>
  <si>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</si>
  <si>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</si>
  <si>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</si>
  <si>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</si>
  <si>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</si>
  <si>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</si>
  <si>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</si>
  <si>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</si>
  <si>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</si>
  <si>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</si>
  <si>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</si>
  <si>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</si>
  <si>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</si>
  <si>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</si>
  <si>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</si>
  <si>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</si>
  <si>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</si>
  <si>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</si>
  <si>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</si>
  <si>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</si>
  <si>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</si>
  <si>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</si>
  <si>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</si>
  <si>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</si>
  <si>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</si>
  <si>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</si>
  <si>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</si>
  <si>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</si>
  <si>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</si>
  <si>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</si>
  <si>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</si>
  <si>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</si>
  <si>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</si>
  <si>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</si>
  <si>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</si>
  <si>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</si>
  <si>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</si>
  <si>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</si>
  <si>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</si>
  <si>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</si>
  <si>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</si>
  <si>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</si>
  <si>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</si>
  <si>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</si>
  <si>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</si>
  <si>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</si>
  <si>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</si>
  <si>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</si>
  <si>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</si>
  <si>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</si>
  <si>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</si>
  <si>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</si>
  <si>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</si>
  <si>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</si>
  <si>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</si>
  <si>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</si>
  <si>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</si>
  <si>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</si>
  <si>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</si>
  <si>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</si>
  <si>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</si>
  <si>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</si>
  <si>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</si>
  <si>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</si>
  <si>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</si>
  <si>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</si>
  <si>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</si>
  <si>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</si>
  <si>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</si>
  <si>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</si>
  <si>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</si>
  <si>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</si>
  <si>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</si>
  <si>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</si>
  <si>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</si>
  <si>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</si>
  <si>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</si>
  <si>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</si>
  <si>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</si>
  <si>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</si>
  <si>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</si>
  <si>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</si>
  <si>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</si>
  <si>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</si>
  <si>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</si>
  <si>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</si>
  <si>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</si>
  <si>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</si>
  <si>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</si>
  <si>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</si>
  <si>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</si>
  <si>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</si>
  <si>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</si>
  <si>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</si>
  <si>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</si>
  <si>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</si>
  <si>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</si>
  <si>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</si>
  <si>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</si>
  <si>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</si>
  <si>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</si>
  <si>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</si>
  <si>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</si>
  <si>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</si>
  <si>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</si>
  <si>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</si>
  <si>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</si>
  <si>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</si>
  <si>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</si>
  <si>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</si>
  <si>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</si>
  <si>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</si>
  <si>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</si>
  <si>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</si>
  <si>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</si>
  <si>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</si>
  <si>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</si>
  <si>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</si>
  <si>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</si>
  <si>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</si>
  <si>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</si>
  <si>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</si>
  <si>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</si>
  <si>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</si>
  <si>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</si>
  <si>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</si>
  <si>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</si>
  <si>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</si>
  <si>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</si>
  <si>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</si>
  <si>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</si>
  <si>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</si>
  <si>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</si>
  <si>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</si>
  <si>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</si>
  <si>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</si>
  <si>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</si>
  <si>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</si>
  <si>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</si>
  <si>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</si>
  <si>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</si>
  <si>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</si>
  <si>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</si>
  <si>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</si>
  <si>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</si>
  <si>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</si>
  <si>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</si>
  <si>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</si>
  <si>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</si>
  <si>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</si>
  <si>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</si>
  <si>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</si>
  <si>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</si>
  <si>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</si>
  <si>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</si>
  <si>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</si>
  <si>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</si>
  <si>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</si>
  <si>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</si>
  <si>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</si>
  <si>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</si>
  <si>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</si>
  <si>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</si>
  <si>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</si>
  <si>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</si>
  <si>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</si>
  <si>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</si>
  <si>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</si>
  <si>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</si>
  <si>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</si>
  <si>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</si>
  <si>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</si>
  <si>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</si>
  <si>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</si>
  <si>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</si>
  <si>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</si>
  <si>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</si>
  <si>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</si>
  <si>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</si>
  <si>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</si>
  <si>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</si>
  <si>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</si>
  <si>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</si>
  <si>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</si>
  <si>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</si>
  <si>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</si>
  <si>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</si>
  <si>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</si>
  <si>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</si>
  <si>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</si>
  <si>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</si>
  <si>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</si>
  <si>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</si>
  <si>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</si>
  <si>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</si>
  <si>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</si>
  <si>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</si>
  <si>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</si>
  <si>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</si>
  <si>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</si>
  <si>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</si>
  <si>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</si>
  <si>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</si>
  <si>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</si>
  <si>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</si>
  <si>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</si>
  <si>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</si>
  <si>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</si>
  <si>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</si>
  <si>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</si>
  <si>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</si>
  <si>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</si>
  <si>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</si>
  <si>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</si>
  <si>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</si>
  <si>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</si>
  <si>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</si>
  <si>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</si>
  <si>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</si>
  <si>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</si>
  <si>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</si>
  <si>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</si>
  <si>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</si>
  <si>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</si>
  <si>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</si>
  <si>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</si>
  <si>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</si>
  <si>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</si>
  <si>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</si>
  <si>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</si>
  <si>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</si>
  <si>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</si>
  <si>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</si>
  <si>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</si>
  <si>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</si>
  <si>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</si>
  <si>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</si>
  <si>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</si>
  <si>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</si>
  <si>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</si>
  <si>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</si>
  <si>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</si>
  <si>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</si>
  <si>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</si>
  <si>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</si>
  <si>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</si>
  <si>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</si>
  <si>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</si>
  <si>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</si>
  <si>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</si>
  <si>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</si>
  <si>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</si>
  <si>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</si>
  <si>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</si>
  <si>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</si>
  <si>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</si>
  <si>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</si>
  <si>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</si>
  <si>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</si>
  <si>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</si>
  <si>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</si>
  <si>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</si>
  <si>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</si>
  <si>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</si>
  <si>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</si>
  <si>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</si>
  <si>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</si>
  <si>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</si>
  <si>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</si>
  <si>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</si>
  <si>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</si>
  <si>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</si>
  <si>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</si>
  <si>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</si>
  <si>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</si>
  <si>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</si>
  <si>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</si>
  <si>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</si>
  <si>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</si>
  <si>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</si>
  <si>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</si>
  <si>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</si>
  <si>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</si>
  <si>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</si>
  <si>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</si>
  <si>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</si>
  <si>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</si>
  <si>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</si>
  <si>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</si>
  <si>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</si>
  <si>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</si>
  <si>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</si>
  <si>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</si>
  <si>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</si>
  <si>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</si>
  <si>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</si>
  <si>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</si>
  <si>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</si>
  <si>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</si>
  <si>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</si>
  <si>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</si>
  <si>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</si>
  <si>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</si>
  <si>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</si>
  <si>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</si>
  <si>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</si>
  <si>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</si>
  <si>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</si>
  <si>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</si>
  <si>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</si>
  <si>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</si>
  <si>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</si>
  <si>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</si>
  <si>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</si>
  <si>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</si>
  <si>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</si>
  <si>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</si>
  <si>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</si>
  <si>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</si>
  <si>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</si>
  <si>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</si>
  <si>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</si>
  <si>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</si>
  <si>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</si>
  <si>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</si>
  <si>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</si>
  <si>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</si>
  <si>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</si>
  <si>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</si>
  <si>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</si>
  <si>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</si>
  <si>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</si>
  <si>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</si>
  <si>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</si>
  <si>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</si>
  <si>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</si>
  <si>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</si>
  <si>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</si>
  <si>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</si>
  <si>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</si>
  <si>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</si>
  <si>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</si>
  <si>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</si>
  <si>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</si>
  <si>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</si>
  <si>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</si>
  <si>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</si>
  <si>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</si>
  <si>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</si>
  <si>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</si>
  <si>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</si>
  <si>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</si>
  <si>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</si>
  <si>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</si>
  <si>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</si>
  <si>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</si>
  <si>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</si>
  <si>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</si>
  <si>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</si>
  <si>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</si>
  <si>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</si>
  <si>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</si>
  <si>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</si>
  <si>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</si>
  <si>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</si>
  <si>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</si>
  <si>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</si>
  <si>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</si>
  <si>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</si>
  <si>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</si>
  <si>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</si>
  <si>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</si>
  <si>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</si>
  <si>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</si>
  <si>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</si>
  <si>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</si>
  <si>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</si>
  <si>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</si>
  <si>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</si>
  <si>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</si>
  <si>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</si>
  <si>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</si>
  <si>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</si>
  <si>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</si>
  <si>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</si>
  <si>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</si>
  <si>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</si>
  <si>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</si>
  <si>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</si>
  <si>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</si>
  <si>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</si>
  <si>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</si>
  <si>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</si>
  <si>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</si>
  <si>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</si>
  <si>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</si>
  <si>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</si>
  <si>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</si>
  <si>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</si>
  <si>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</si>
  <si>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</si>
  <si>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</si>
  <si>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</si>
  <si>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</si>
  <si>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</si>
  <si>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</si>
  <si>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</si>
  <si>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</si>
  <si>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</si>
  <si>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</si>
  <si>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</si>
  <si>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</si>
  <si>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</si>
  <si>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</si>
  <si>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</si>
  <si>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</si>
  <si>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</si>
  <si>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</si>
  <si>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</si>
  <si>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</si>
  <si>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</si>
  <si>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</si>
  <si>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</si>
  <si>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</si>
  <si>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</si>
  <si>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</si>
  <si>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</si>
  <si>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</si>
  <si>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</si>
  <si>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</si>
  <si>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</si>
  <si>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</si>
  <si>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</si>
  <si>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</si>
  <si>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</si>
  <si>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</si>
  <si>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</si>
  <si>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</si>
  <si>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</si>
  <si>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</si>
  <si>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</si>
  <si>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</si>
  <si>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</si>
  <si>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</si>
  <si>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</si>
  <si>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</si>
  <si>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</si>
  <si>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</si>
  <si>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</si>
  <si>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</si>
  <si>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</si>
  <si>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</si>
  <si>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</si>
  <si>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</si>
  <si>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</si>
  <si>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</si>
  <si>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</si>
  <si>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</si>
  <si>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</si>
  <si>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</si>
  <si>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</si>
  <si>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</si>
  <si>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</si>
  <si>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</si>
  <si>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</si>
  <si>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</si>
  <si>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</si>
  <si>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</si>
  <si>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</si>
  <si>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</si>
  <si>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</si>
  <si>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</si>
  <si>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</si>
  <si>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</si>
  <si>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</si>
  <si>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</si>
  <si>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</si>
  <si>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</si>
  <si>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</si>
  <si>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</si>
  <si>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</si>
  <si>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</si>
  <si>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</si>
  <si>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</si>
  <si>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</si>
  <si>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</si>
  <si>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</si>
  <si>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</si>
  <si>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</si>
  <si>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</si>
  <si>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</si>
  <si>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</si>
  <si>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</si>
  <si>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</si>
  <si>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</si>
  <si>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</si>
  <si>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</si>
  <si>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</si>
  <si>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</si>
  <si>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</si>
  <si>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</si>
  <si>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</si>
  <si>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</si>
  <si>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</si>
  <si>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</si>
  <si>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</si>
  <si>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</si>
  <si>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</si>
  <si>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</si>
  <si>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</si>
  <si>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</si>
  <si>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</si>
  <si>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</si>
  <si>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</si>
  <si>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</si>
  <si>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</si>
  <si>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</si>
  <si>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</si>
  <si>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</si>
  <si>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</si>
  <si>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</si>
  <si>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</si>
  <si>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</si>
  <si>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</si>
  <si>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</si>
  <si>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</si>
  <si>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</si>
  <si>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</si>
  <si>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</si>
  <si>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</si>
  <si>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</si>
  <si>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</si>
  <si>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</si>
  <si>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</si>
  <si>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</si>
  <si>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</si>
  <si>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</si>
  <si>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</si>
  <si>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</si>
  <si>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</si>
  <si>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</si>
  <si>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</si>
  <si>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</si>
  <si>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</si>
  <si>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</si>
  <si>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</si>
  <si>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</si>
  <si>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</si>
  <si>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</si>
  <si>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</si>
  <si>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</si>
  <si>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</si>
  <si>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</si>
  <si>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</si>
  <si>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</si>
  <si>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</si>
  <si>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</si>
  <si>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</si>
  <si>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</si>
  <si>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</si>
  <si>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</si>
  <si>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</si>
  <si>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</si>
  <si>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</si>
  <si>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</si>
  <si>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</si>
  <si>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</si>
  <si>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</si>
  <si>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</si>
  <si>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</si>
  <si>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</si>
  <si>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</si>
  <si>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</si>
  <si>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</si>
  <si>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</si>
  <si>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</si>
  <si>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</si>
  <si>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</si>
  <si>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</si>
  <si>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</si>
  <si>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</si>
  <si>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</si>
  <si>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</si>
  <si>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</si>
  <si>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</si>
  <si>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</si>
  <si>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</si>
  <si>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</si>
  <si>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</si>
  <si>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</si>
  <si>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</si>
  <si>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</si>
  <si>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</si>
  <si>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</si>
  <si>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</si>
  <si>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</si>
  <si>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</si>
  <si>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</si>
  <si>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</si>
  <si>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</si>
  <si>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</si>
  <si>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</si>
  <si>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</si>
  <si>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</si>
  <si>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</si>
  <si>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</si>
  <si>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</si>
  <si>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</si>
  <si>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</si>
  <si>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</si>
  <si>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</si>
  <si>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</si>
  <si>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</si>
  <si>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</si>
  <si>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</si>
  <si>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</si>
  <si>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</si>
  <si>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</si>
  <si>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</si>
  <si>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</si>
  <si>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</si>
  <si>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</si>
  <si>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</si>
  <si>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</si>
  <si>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</si>
  <si>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</si>
  <si>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</si>
  <si>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</si>
  <si>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</si>
  <si>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</si>
  <si>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</si>
  <si>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</si>
  <si>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</si>
  <si>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</si>
  <si>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</si>
  <si>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</si>
  <si>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</si>
  <si>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</si>
  <si>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</si>
  <si>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</si>
  <si>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</si>
  <si>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</si>
  <si>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</si>
  <si>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</si>
  <si>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</si>
  <si>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</si>
  <si>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</si>
  <si>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</si>
  <si>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</si>
  <si>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</si>
  <si>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</si>
  <si>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</si>
  <si>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</si>
  <si>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</si>
  <si>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</si>
  <si>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</si>
  <si>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</si>
  <si>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</si>
  <si>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</si>
  <si>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</si>
  <si>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</si>
  <si>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</si>
  <si>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</si>
  <si>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</si>
  <si>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</si>
  <si>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</si>
  <si>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</si>
  <si>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</si>
  <si>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</si>
  <si>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</si>
  <si>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</si>
  <si>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</si>
  <si>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</si>
  <si>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</si>
  <si>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</si>
  <si>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</si>
  <si>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</si>
  <si>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</si>
  <si>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</si>
  <si>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</si>
  <si>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</si>
  <si>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</si>
  <si>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</si>
  <si>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</si>
  <si>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</si>
  <si>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</si>
  <si>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</si>
  <si>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</si>
  <si>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</si>
  <si>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</si>
  <si>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</si>
  <si>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</si>
  <si>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</si>
  <si>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</si>
  <si>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</si>
  <si>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</si>
  <si>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</si>
  <si>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</si>
  <si>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</si>
  <si>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</si>
  <si>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</si>
  <si>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</si>
  <si>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</si>
  <si>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</si>
  <si>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</si>
  <si>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</si>
  <si>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</si>
  <si>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</si>
  <si>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</si>
  <si>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</si>
  <si>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</si>
  <si>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</si>
  <si>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</si>
  <si>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</si>
  <si>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</si>
  <si>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</si>
  <si>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</si>
  <si>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</si>
  <si>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</si>
  <si>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</si>
  <si>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</si>
  <si>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</si>
  <si>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</si>
  <si>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</si>
  <si>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</si>
  <si>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</si>
  <si>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</si>
  <si>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</si>
  <si>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</si>
  <si>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</si>
  <si>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</si>
  <si>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</si>
  <si>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</si>
  <si>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</si>
  <si>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</si>
  <si>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</si>
  <si>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</si>
  <si>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</si>
  <si>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</si>
  <si>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</si>
  <si>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</si>
  <si>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</si>
  <si>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</si>
  <si>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</si>
  <si>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</si>
  <si>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</si>
  <si>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</si>
  <si>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</si>
  <si>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</si>
  <si>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</si>
  <si>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</si>
  <si>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</si>
  <si>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</si>
  <si>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</si>
  <si>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</si>
  <si>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</si>
  <si>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</si>
  <si>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</si>
  <si>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</si>
  <si>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</si>
  <si>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</si>
  <si>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</si>
  <si>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</si>
  <si>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</si>
  <si>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</si>
  <si>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</si>
  <si>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</si>
  <si>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</si>
  <si>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</si>
  <si>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</si>
  <si>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</si>
  <si>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</si>
  <si>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</si>
  <si>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</si>
  <si>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</si>
  <si>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</si>
  <si>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</si>
  <si>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</si>
  <si>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</si>
  <si>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</si>
  <si>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</si>
  <si>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</si>
  <si>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</si>
  <si>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</si>
  <si>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</si>
  <si>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</si>
  <si>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</si>
  <si>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</si>
  <si>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</si>
  <si>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</si>
  <si>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</si>
  <si>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</si>
  <si>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</si>
  <si>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</si>
  <si>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</si>
  <si>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</si>
  <si>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</si>
  <si>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</si>
  <si>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</si>
  <si>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</si>
  <si>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</si>
  <si>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</si>
  <si>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</si>
  <si>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</si>
  <si>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</si>
  <si>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</si>
  <si>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</si>
  <si>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</si>
  <si>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</si>
  <si>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</si>
  <si>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</si>
  <si>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</si>
  <si>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</si>
  <si>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</si>
  <si>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</si>
  <si>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</si>
  <si>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</si>
  <si>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</si>
  <si>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</si>
  <si>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</si>
  <si>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</si>
  <si>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</si>
  <si>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</si>
  <si>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</si>
  <si>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</si>
  <si>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</si>
  <si>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</si>
  <si>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</si>
  <si>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</si>
  <si>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</si>
  <si>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</si>
  <si>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</si>
  <si>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</si>
  <si>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</si>
  <si>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</si>
  <si>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</si>
  <si>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</si>
  <si>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</si>
  <si>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</si>
  <si>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</si>
  <si>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</si>
  <si>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</si>
  <si>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</si>
  <si>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</si>
  <si>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</si>
  <si>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</si>
  <si>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</si>
  <si>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</si>
  <si>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</si>
  <si>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</si>
  <si>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</si>
  <si>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</si>
  <si>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</si>
  <si>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</si>
  <si>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</si>
  <si>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</si>
  <si>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</si>
  <si>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</si>
  <si>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</si>
  <si>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</si>
  <si>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</si>
  <si>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</si>
  <si>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</si>
  <si>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</si>
  <si>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</si>
  <si>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</si>
  <si>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</si>
  <si>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</si>
  <si>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</si>
  <si>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</si>
  <si>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</si>
  <si>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</si>
  <si>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</si>
  <si>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</si>
  <si>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</si>
  <si>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</si>
  <si>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</si>
  <si>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</si>
  <si>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</si>
  <si>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</si>
  <si>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</si>
  <si>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</si>
  <si>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</si>
  <si>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</si>
  <si>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</si>
  <si>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</si>
  <si>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</si>
  <si>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</si>
  <si>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</si>
  <si>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</si>
  <si>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</si>
  <si>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</si>
  <si>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</si>
  <si>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</si>
  <si>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</si>
  <si>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</si>
  <si>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</si>
  <si>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</si>
  <si>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</si>
  <si>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</si>
  <si>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</si>
  <si>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</si>
  <si>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</si>
  <si>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</si>
  <si>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</si>
  <si>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</si>
  <si>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</si>
  <si>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</si>
  <si>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</si>
  <si>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</si>
  <si>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</si>
  <si>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</si>
  <si>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</si>
  <si>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</si>
  <si>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</si>
  <si>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</si>
  <si>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</si>
  <si>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</si>
  <si>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</si>
  <si>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</si>
  <si>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</si>
  <si>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</si>
  <si>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</si>
  <si>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</si>
  <si>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</si>
  <si>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</si>
  <si>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</si>
  <si>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</si>
  <si>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</si>
  <si>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</si>
  <si>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</si>
  <si>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</si>
  <si>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</si>
  <si>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</si>
  <si>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</si>
  <si>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</si>
  <si>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</si>
  <si>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</si>
  <si>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</si>
  <si>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</si>
  <si>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</si>
  <si>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</si>
  <si>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</si>
  <si>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</si>
  <si>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</si>
  <si>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</si>
  <si>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</si>
  <si>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</si>
  <si>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</si>
  <si>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</si>
  <si>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</si>
  <si>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</si>
  <si>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</si>
  <si>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</si>
  <si>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</si>
  <si>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</si>
  <si>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</si>
  <si>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</si>
  <si>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</si>
  <si>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</si>
  <si>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</si>
  <si>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</si>
  <si>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</si>
  <si>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</si>
  <si>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</si>
  <si>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</si>
  <si>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</si>
  <si>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</si>
  <si>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</si>
  <si>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</si>
  <si>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</si>
  <si>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</si>
  <si>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</si>
  <si>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</si>
  <si>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</si>
  <si>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</si>
  <si>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</si>
  <si>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</si>
  <si>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</si>
  <si>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</si>
  <si>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</si>
  <si>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</si>
  <si>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</si>
  <si>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</si>
  <si>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</si>
  <si>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</si>
  <si>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</si>
  <si>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</si>
  <si>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</si>
  <si>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</si>
  <si>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</si>
  <si>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</si>
  <si>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</si>
  <si>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</si>
  <si>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</si>
  <si>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</si>
  <si>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</si>
  <si>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</si>
  <si>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</si>
  <si>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</si>
  <si>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</si>
  <si>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</si>
  <si>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</si>
  <si>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</si>
  <si>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</si>
  <si>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</si>
  <si>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</si>
  <si>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</si>
  <si>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</si>
  <si>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</si>
  <si>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</si>
  <si>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</si>
  <si>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</si>
  <si>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</si>
  <si>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</si>
  <si>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</si>
  <si>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</si>
  <si>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</si>
  <si>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</si>
  <si>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</si>
  <si>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</si>
  <si>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</si>
  <si>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</si>
  <si>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</si>
  <si>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</si>
  <si>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</si>
  <si>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</si>
  <si>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</si>
  <si>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</si>
  <si>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</si>
  <si>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</si>
  <si>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</si>
  <si>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</si>
  <si>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</si>
  <si>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</si>
  <si>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</si>
  <si>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</si>
  <si>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</si>
  <si>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</si>
  <si>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</si>
  <si>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</si>
  <si>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</si>
  <si>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</si>
  <si>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</si>
  <si>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</si>
  <si>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</si>
  <si>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</si>
  <si>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</si>
  <si>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</si>
  <si>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</si>
  <si>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</si>
  <si>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</si>
  <si>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</si>
  <si>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</si>
  <si>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</si>
  <si>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</si>
  <si>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</si>
  <si>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</si>
  <si>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</si>
  <si>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</si>
  <si>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</si>
  <si>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</si>
  <si>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</si>
  <si>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</si>
  <si>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</si>
  <si>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</si>
  <si>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</si>
  <si>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</si>
  <si>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</si>
  <si>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</si>
  <si>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</si>
  <si>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</si>
  <si>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</si>
  <si>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</si>
  <si>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</si>
  <si>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</si>
  <si>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</si>
  <si>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</si>
  <si>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</si>
  <si>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</si>
  <si>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</si>
  <si>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</si>
  <si>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</si>
  <si>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</si>
  <si>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</si>
  <si>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</si>
  <si>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</si>
  <si>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</si>
  <si>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</si>
  <si>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</si>
  <si>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</si>
  <si>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</si>
  <si>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</si>
  <si>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</si>
  <si>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</si>
  <si>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</si>
  <si>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</si>
  <si>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</si>
  <si>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</si>
  <si>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</si>
  <si>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</si>
  <si>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</si>
  <si>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</si>
  <si>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</si>
  <si>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</si>
  <si>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</si>
  <si>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</si>
  <si>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</si>
  <si>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</si>
  <si>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</si>
  <si>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</si>
  <si>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</si>
  <si>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</si>
  <si>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</si>
  <si>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</si>
  <si>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</si>
  <si>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</si>
  <si>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</si>
  <si>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</si>
  <si>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</si>
  <si>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</si>
  <si>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</si>
  <si>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</si>
  <si>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</si>
  <si>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</si>
  <si>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</si>
  <si>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</si>
  <si>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</si>
  <si>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</si>
  <si>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</si>
  <si>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</si>
  <si>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</si>
  <si>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</si>
  <si>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</si>
  <si>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</si>
  <si>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</si>
  <si>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</si>
  <si>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</si>
  <si>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</si>
  <si>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</si>
  <si>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</si>
  <si>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</si>
  <si>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</si>
  <si>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</si>
  <si>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</si>
  <si>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</si>
  <si>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</si>
  <si>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</si>
  <si>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</si>
  <si>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</si>
  <si>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</si>
  <si>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</si>
  <si>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</si>
  <si>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</si>
  <si>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</si>
  <si>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</si>
  <si>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</si>
  <si>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</si>
  <si>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</si>
  <si>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</si>
  <si>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</si>
  <si>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</si>
  <si>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</si>
  <si>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</si>
  <si>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</si>
  <si>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</si>
  <si>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</si>
  <si>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</si>
  <si>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</si>
  <si>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</si>
  <si>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</si>
  <si>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</si>
  <si>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</si>
  <si>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</si>
  <si>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</si>
  <si>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</si>
  <si>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</si>
  <si>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</si>
  <si>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</si>
  <si>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</si>
  <si>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</si>
  <si>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</si>
  <si>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</si>
  <si>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</si>
  <si>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</si>
  <si>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</si>
  <si>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</si>
  <si>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</si>
  <si>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</si>
  <si>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</si>
  <si>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</si>
  <si>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</si>
  <si>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</si>
  <si>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</si>
  <si>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</si>
  <si>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</si>
  <si>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</si>
  <si>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</si>
  <si>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</si>
  <si>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</si>
  <si>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</si>
  <si>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</si>
  <si>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</si>
  <si>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</si>
  <si>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</si>
  <si>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</si>
  <si>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</si>
  <si>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</si>
  <si>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</si>
  <si>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</si>
  <si>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</si>
  <si>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</si>
  <si>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</si>
  <si>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</si>
  <si>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</si>
  <si>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</si>
  <si>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</si>
  <si>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</si>
  <si>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</si>
  <si>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</si>
  <si>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</si>
  <si>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</si>
  <si>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</si>
  <si>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</si>
  <si>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</si>
  <si>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</si>
  <si>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</si>
  <si>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</si>
  <si>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</si>
  <si>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</si>
  <si>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</si>
  <si>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</si>
  <si>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</si>
  <si>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</si>
  <si>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</si>
  <si>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</si>
  <si>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</si>
  <si>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</si>
  <si>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</si>
  <si>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</si>
  <si>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</si>
  <si>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</si>
  <si>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</si>
  <si>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</si>
  <si>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</si>
  <si>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</si>
  <si>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</si>
  <si>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</si>
  <si>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</si>
  <si>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</si>
  <si>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</si>
  <si>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</si>
  <si>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</si>
  <si>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</si>
  <si>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</si>
  <si>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</si>
  <si>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</si>
  <si>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</si>
  <si>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</si>
  <si>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</si>
  <si>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</si>
  <si>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</si>
  <si>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</si>
  <si>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</si>
  <si>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</si>
  <si>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</si>
  <si>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</si>
  <si>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</si>
  <si>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</si>
  <si>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</si>
  <si>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</si>
  <si>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</si>
  <si>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</si>
  <si>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</si>
  <si>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</si>
  <si>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</si>
  <si>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</si>
  <si>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</si>
  <si>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</si>
  <si>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</si>
  <si>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</si>
  <si>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</si>
  <si>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</si>
  <si>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</si>
  <si>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</si>
  <si>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</si>
  <si>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</si>
  <si>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</si>
  <si>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</si>
  <si>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</si>
  <si>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</si>
  <si>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</si>
  <si>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</si>
  <si>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</si>
  <si>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</si>
  <si>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</si>
  <si>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</si>
  <si>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</si>
  <si>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</si>
  <si>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</si>
  <si>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</si>
  <si>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</si>
  <si>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</si>
  <si>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</si>
  <si>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</si>
  <si>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</si>
  <si>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</si>
  <si>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</si>
  <si>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</si>
  <si>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</si>
  <si>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</si>
  <si>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</si>
  <si>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</si>
  <si>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</si>
  <si>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</si>
  <si>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</si>
  <si>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</si>
  <si>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</si>
  <si>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</si>
  <si>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</si>
  <si>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</si>
  <si>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</si>
  <si>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</si>
  <si>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</si>
  <si>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</si>
  <si>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</si>
  <si>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</si>
  <si>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</si>
  <si>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</si>
  <si>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</si>
  <si>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</si>
  <si>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</si>
  <si>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</si>
  <si>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</si>
  <si>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</si>
  <si>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</si>
  <si>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</si>
  <si>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</si>
  <si>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</si>
  <si>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</si>
  <si>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</si>
  <si>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</si>
  <si>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</si>
  <si>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</si>
  <si>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</si>
  <si>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</si>
  <si>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</si>
  <si>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</si>
  <si>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</si>
  <si>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</si>
  <si>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</si>
  <si>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</si>
  <si>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</si>
  <si>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</si>
  <si>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</si>
  <si>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</si>
  <si>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</si>
  <si>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</si>
  <si>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</si>
  <si>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</si>
  <si>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</si>
  <si>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</si>
  <si>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</si>
  <si>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</si>
  <si>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</si>
  <si>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</si>
  <si>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</si>
  <si>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</si>
  <si>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</si>
  <si>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</si>
  <si>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</si>
  <si>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</si>
  <si>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</si>
  <si>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</si>
  <si>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</si>
  <si>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</si>
  <si>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</si>
  <si>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</si>
  <si>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</si>
  <si>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</si>
  <si>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</si>
  <si>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</si>
  <si>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</si>
  <si>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</si>
  <si>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</si>
  <si>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</si>
  <si>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</si>
  <si>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</si>
  <si>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</si>
  <si>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</si>
  <si>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</si>
  <si>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</si>
  <si>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</si>
  <si>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</si>
  <si>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</si>
  <si>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</si>
  <si>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</si>
  <si>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</si>
  <si>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</si>
  <si>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</si>
  <si>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</si>
  <si>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</si>
  <si>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</si>
  <si>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</si>
  <si>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</si>
  <si>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</si>
  <si>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</si>
  <si>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</si>
  <si>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</si>
  <si>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</si>
  <si>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</si>
  <si>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</si>
  <si>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</si>
  <si>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</si>
  <si>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</si>
  <si>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</si>
  <si>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</si>
  <si>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</si>
  <si>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</si>
  <si>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</si>
  <si>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</si>
  <si>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</si>
  <si>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</si>
  <si>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</si>
  <si>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</si>
  <si>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</si>
  <si>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</si>
  <si>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</si>
  <si>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</si>
  <si>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</si>
  <si>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</si>
  <si>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</si>
  <si>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</si>
  <si>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</si>
  <si>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</si>
  <si>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</si>
  <si>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</si>
  <si>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</si>
  <si>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</si>
  <si>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</si>
  <si>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</si>
  <si>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</si>
  <si>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</si>
  <si>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</si>
  <si>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</si>
  <si>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</si>
  <si>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</si>
  <si>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</si>
  <si>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</si>
  <si>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</si>
  <si>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</si>
  <si>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</si>
  <si>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</si>
  <si>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</si>
  <si>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</si>
  <si>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</si>
  <si>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</si>
  <si>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</si>
  <si>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</si>
  <si>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</si>
  <si>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</si>
  <si>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</si>
  <si>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</si>
  <si>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</si>
  <si>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</si>
  <si>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</si>
  <si>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</si>
  <si>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</si>
  <si>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</si>
  <si>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</si>
  <si>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</si>
  <si>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</si>
  <si>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</si>
  <si>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</si>
  <si>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</si>
  <si>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</si>
  <si>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</si>
  <si>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</si>
  <si>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</si>
  <si>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</si>
  <si>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</si>
  <si>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</si>
  <si>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</si>
  <si>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</si>
  <si>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</si>
  <si>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</si>
  <si>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</si>
  <si>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</si>
  <si>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</si>
  <si>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</si>
  <si>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</si>
  <si>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</si>
  <si>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</si>
  <si>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</si>
  <si>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</si>
  <si>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</si>
  <si>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</si>
  <si>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</si>
  <si>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</si>
  <si>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</si>
  <si>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</si>
  <si>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</si>
  <si>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</si>
  <si>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</si>
  <si>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</si>
  <si>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</si>
  <si>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</si>
  <si>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</si>
  <si>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</si>
  <si>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</si>
  <si>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</si>
  <si>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</si>
  <si>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</si>
  <si>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</si>
  <si>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</si>
  <si>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</si>
  <si>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</si>
  <si>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</si>
  <si>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</si>
  <si>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</si>
  <si>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</si>
  <si>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</si>
  <si>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</si>
  <si>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</si>
  <si>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</si>
  <si>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</si>
  <si>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</si>
  <si>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</si>
  <si>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</si>
  <si>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</si>
  <si>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</si>
  <si>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</si>
  <si>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</si>
  <si>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</si>
  <si>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</si>
  <si>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</si>
  <si>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</si>
  <si>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</si>
  <si>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</si>
  <si>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</si>
  <si>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</si>
  <si>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</si>
  <si>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</si>
  <si>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</si>
  <si>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</si>
  <si>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</si>
  <si>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</si>
  <si>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</si>
  <si>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</si>
  <si>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</si>
  <si>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</si>
  <si>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</si>
  <si>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</si>
  <si>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</si>
  <si>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</si>
  <si>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</si>
  <si>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</si>
  <si>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</si>
  <si>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</si>
  <si>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</si>
  <si>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</si>
  <si>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</si>
  <si>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</si>
  <si>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</si>
  <si>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</si>
  <si>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</si>
  <si>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</si>
  <si>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</si>
  <si>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</si>
  <si>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</si>
  <si>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</si>
  <si>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</si>
  <si>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</si>
  <si>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</si>
  <si>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</si>
  <si>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</si>
  <si>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</si>
  <si>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</si>
  <si>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</si>
  <si>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</si>
  <si>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</si>
  <si>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</si>
  <si>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</si>
  <si>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</si>
  <si>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</si>
  <si>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</si>
  <si>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</si>
  <si>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</si>
  <si>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</si>
  <si>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</si>
  <si>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</si>
  <si>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</si>
  <si>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</si>
  <si>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</si>
  <si>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</si>
  <si>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</si>
  <si>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</si>
  <si>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</si>
  <si>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</si>
  <si>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</si>
  <si>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</si>
  <si>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</si>
  <si>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</si>
  <si>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</si>
  <si>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</si>
  <si>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</si>
  <si>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</si>
  <si>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</si>
  <si>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</si>
  <si>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</si>
  <si>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</si>
  <si>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</si>
  <si>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</si>
  <si>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</si>
  <si>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</si>
  <si>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</si>
  <si>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</si>
  <si>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</si>
  <si>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</si>
  <si>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</si>
  <si>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</si>
  <si>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</si>
  <si>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</si>
  <si>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</si>
  <si>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</si>
  <si>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</si>
  <si>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</si>
  <si>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</si>
  <si>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</si>
  <si>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</si>
  <si>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</si>
  <si>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</si>
  <si>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</si>
  <si>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</si>
  <si>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</si>
  <si>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</si>
  <si>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</si>
  <si>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</si>
  <si>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</si>
  <si>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</si>
  <si>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</si>
  <si>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</si>
  <si>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</si>
  <si>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</si>
  <si>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</si>
  <si>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</si>
  <si>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</si>
  <si>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</si>
  <si>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</si>
  <si>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</si>
  <si>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</si>
  <si>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</si>
  <si>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</si>
  <si>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</si>
  <si>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</si>
  <si>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</si>
  <si>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</si>
  <si>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</si>
  <si>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</si>
  <si>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</si>
  <si>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</si>
  <si>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</si>
  <si>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</si>
  <si>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</si>
  <si>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</si>
  <si>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</si>
  <si>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</si>
  <si>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</si>
  <si>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</si>
  <si>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</si>
  <si>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</si>
  <si>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</si>
  <si>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</si>
  <si>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</si>
  <si>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</si>
  <si>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</si>
  <si>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</si>
  <si>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</si>
  <si>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</si>
  <si>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</si>
  <si>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</si>
  <si>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</si>
  <si>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</si>
  <si>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</si>
  <si>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</si>
  <si>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</si>
  <si>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</si>
  <si>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</si>
  <si>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</si>
  <si>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</si>
  <si>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</si>
  <si>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</si>
  <si>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</si>
  <si>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</si>
  <si>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</si>
  <si>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</si>
  <si>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</si>
  <si>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</si>
  <si>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</si>
  <si>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</si>
  <si>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</si>
  <si>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</si>
  <si>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</si>
  <si>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</si>
  <si>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</si>
  <si>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</si>
  <si>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</si>
  <si>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</si>
  <si>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</si>
  <si>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</si>
  <si>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</si>
  <si>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</si>
  <si>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</si>
  <si>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</si>
  <si>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</si>
  <si>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</si>
  <si>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</si>
  <si>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</si>
  <si>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</si>
  <si>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</si>
  <si>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</si>
  <si>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</si>
  <si>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</si>
  <si>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</si>
  <si>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</si>
  <si>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</si>
  <si>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</si>
  <si>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</si>
  <si>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</si>
  <si>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</si>
  <si>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</si>
  <si>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</si>
  <si>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</si>
  <si>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</si>
  <si>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</si>
  <si>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</si>
  <si>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</si>
  <si>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</si>
  <si>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</si>
  <si>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</si>
  <si>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</si>
  <si>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</si>
  <si>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</si>
  <si>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</si>
  <si>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</si>
  <si>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</si>
  <si>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</si>
  <si>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</si>
  <si>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</si>
  <si>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</si>
  <si>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</si>
  <si>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</si>
  <si>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</si>
  <si>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</si>
  <si>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</si>
  <si>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</si>
  <si>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</si>
  <si>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</si>
  <si>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</si>
  <si>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</si>
  <si>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</si>
  <si>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</si>
  <si>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</si>
  <si>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</si>
  <si>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</si>
  <si>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</si>
  <si>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</si>
  <si>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</si>
  <si>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</si>
  <si>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</si>
  <si>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</si>
  <si>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</si>
  <si>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</si>
  <si>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</si>
  <si>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</si>
  <si>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</si>
  <si>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</si>
  <si>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</si>
  <si>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</si>
  <si>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</si>
  <si>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</si>
  <si>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</si>
  <si>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</si>
  <si>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</si>
  <si>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</si>
  <si>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</si>
  <si>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</si>
  <si>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</si>
  <si>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</si>
  <si>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</si>
  <si>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</si>
  <si>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</si>
  <si>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</si>
  <si>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</si>
  <si>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</si>
  <si>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</si>
  <si>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</si>
  <si>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</si>
  <si>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</si>
  <si>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</si>
  <si>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</si>
  <si>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</si>
  <si>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</si>
  <si>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</si>
  <si>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</si>
  <si>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</si>
  <si>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</si>
  <si>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</si>
  <si>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</si>
  <si>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</si>
  <si>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</si>
  <si>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</si>
  <si>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</si>
  <si>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</si>
  <si>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</si>
  <si>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</si>
  <si>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</si>
  <si>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</si>
  <si>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</si>
  <si>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</si>
  <si>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</si>
  <si>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</si>
  <si>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</si>
  <si>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</si>
  <si>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</si>
  <si>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</si>
  <si>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</si>
  <si>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</si>
  <si>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</si>
  <si>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</si>
  <si>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</si>
  <si>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</si>
  <si>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</si>
  <si>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</si>
  <si>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</si>
  <si>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</si>
  <si>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</si>
  <si>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</si>
  <si>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</si>
  <si>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</si>
  <si>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</si>
  <si>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</si>
  <si>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</si>
  <si>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</si>
  <si>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</si>
  <si>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</si>
  <si>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</si>
  <si>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</si>
  <si>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</si>
  <si>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</si>
  <si>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</si>
  <si>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</si>
  <si>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</si>
  <si>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</si>
  <si>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</si>
  <si>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</si>
  <si>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</si>
  <si>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</si>
  <si>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</si>
  <si>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</si>
  <si>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</si>
  <si>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</si>
  <si>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</si>
  <si>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</si>
  <si>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</si>
  <si>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</si>
  <si>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</si>
  <si>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</si>
  <si>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</si>
  <si>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</si>
  <si>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</si>
  <si>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</si>
  <si>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</si>
  <si>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</si>
  <si>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</si>
  <si>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</si>
  <si>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</si>
  <si>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</si>
  <si>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</si>
  <si>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</si>
  <si>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</si>
  <si>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</si>
  <si>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</si>
  <si>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</si>
  <si>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</si>
  <si>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</si>
  <si>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</si>
  <si>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</si>
  <si>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</si>
  <si>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</si>
  <si>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</si>
  <si>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</si>
  <si>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</si>
  <si>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</si>
  <si>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</si>
  <si>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</si>
  <si>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</si>
  <si>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</si>
  <si>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</si>
  <si>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</si>
  <si>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</si>
  <si>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</si>
  <si>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</si>
  <si>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</si>
  <si>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</si>
  <si>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</si>
  <si>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</si>
  <si>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</si>
  <si>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</si>
  <si>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</si>
  <si>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</si>
  <si>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</si>
  <si>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</si>
  <si>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</si>
  <si>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</si>
  <si>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</si>
  <si>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</si>
  <si>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</si>
  <si>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</si>
  <si>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</si>
  <si>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</si>
  <si>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</si>
  <si>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</si>
  <si>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</si>
  <si>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</si>
  <si>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</si>
  <si>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</si>
  <si>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</si>
  <si>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</si>
  <si>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</si>
  <si>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</si>
  <si>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</si>
  <si>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</si>
  <si>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</si>
  <si>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</si>
  <si>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</si>
  <si>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</si>
  <si>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</si>
  <si>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</si>
  <si>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</si>
  <si>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</si>
  <si>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</si>
  <si>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</si>
  <si>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</si>
  <si>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</si>
  <si>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</si>
  <si>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</si>
  <si>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</si>
  <si>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</si>
  <si>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</si>
  <si>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</si>
  <si>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</si>
  <si>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</si>
  <si>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</si>
  <si>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</si>
  <si>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</si>
  <si>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</si>
  <si>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</si>
  <si>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</si>
  <si>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</si>
  <si>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</si>
  <si>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</si>
  <si>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</si>
  <si>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</si>
  <si>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</si>
  <si>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</si>
  <si>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</si>
  <si>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</si>
  <si>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</si>
  <si>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</si>
  <si>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</si>
  <si>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</si>
  <si>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</si>
  <si>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</si>
  <si>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</si>
  <si>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</si>
  <si>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</si>
  <si>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</si>
  <si>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</si>
  <si>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</si>
  <si>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</si>
  <si>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</si>
  <si>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</si>
  <si>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</si>
  <si>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</si>
  <si>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</si>
  <si>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</si>
  <si>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</si>
  <si>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</si>
  <si>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</si>
  <si>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</si>
  <si>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</si>
  <si>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</si>
  <si>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</si>
  <si>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</si>
  <si>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</si>
  <si>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</si>
  <si>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</si>
  <si>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</si>
  <si>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</si>
  <si>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</si>
  <si>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</si>
  <si>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</si>
  <si>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</si>
  <si>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</si>
  <si>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</si>
  <si>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</si>
  <si>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</si>
  <si>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</si>
  <si>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</si>
  <si>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</si>
  <si>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</si>
  <si>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</si>
  <si>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</si>
  <si>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</si>
  <si>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</si>
  <si>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</si>
  <si>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</si>
  <si>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</si>
  <si>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</si>
  <si>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</si>
  <si>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</si>
  <si>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</si>
  <si>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</si>
  <si>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</si>
  <si>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</si>
  <si>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</si>
  <si>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</si>
  <si>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</si>
  <si>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</si>
  <si>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</si>
  <si>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</si>
  <si>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</si>
  <si>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</si>
  <si>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</si>
  <si>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</si>
  <si>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</si>
  <si>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</si>
  <si>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</si>
  <si>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</si>
  <si>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</si>
  <si>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</si>
  <si>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</si>
  <si>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</si>
  <si>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</si>
  <si>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</si>
  <si>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</si>
  <si>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</si>
  <si>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</si>
  <si>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</si>
  <si>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</si>
  <si>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</si>
  <si>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</si>
  <si>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</si>
  <si>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</si>
  <si>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</si>
  <si>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</si>
  <si>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</si>
  <si>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</si>
  <si>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</si>
  <si>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</si>
  <si>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</si>
  <si>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</si>
  <si>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</si>
  <si>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</si>
  <si>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</si>
  <si>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</si>
  <si>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</si>
  <si>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</si>
  <si>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</si>
  <si>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</si>
  <si>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</si>
  <si>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</si>
  <si>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</si>
  <si>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</si>
  <si>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</si>
  <si>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</si>
  <si>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</si>
  <si>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</si>
  <si>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</si>
  <si>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</si>
  <si>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</si>
  <si>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</si>
  <si>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</si>
  <si>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</si>
  <si>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</si>
  <si>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</si>
  <si>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</si>
  <si>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</si>
  <si>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</si>
  <si>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</si>
  <si>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</si>
  <si>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</si>
  <si>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</si>
  <si>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</si>
  <si>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</si>
  <si>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</si>
  <si>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</si>
  <si>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</si>
  <si>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</si>
  <si>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</si>
  <si>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</si>
  <si>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</si>
  <si>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</si>
  <si>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</si>
  <si>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</si>
  <si>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</si>
  <si>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</si>
  <si>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</si>
  <si>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</si>
  <si>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</si>
  <si>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</si>
  <si>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</si>
  <si>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</si>
  <si>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</si>
  <si>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</si>
  <si>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</si>
  <si>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</si>
  <si>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</si>
  <si>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</si>
  <si>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</si>
  <si>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</si>
  <si>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</si>
  <si>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</si>
  <si>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</si>
  <si>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</si>
  <si>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</si>
  <si>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</si>
  <si>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</si>
  <si>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</si>
  <si>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</si>
  <si>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</si>
  <si>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</si>
  <si>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</si>
  <si>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</si>
  <si>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</si>
  <si>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</si>
  <si>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</si>
  <si>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</si>
  <si>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</si>
  <si>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</si>
  <si>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</si>
  <si>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</si>
  <si>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</si>
  <si>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</si>
  <si>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</si>
  <si>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</si>
  <si>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</si>
  <si>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</si>
  <si>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</si>
  <si>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</si>
  <si>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</si>
  <si>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</si>
  <si>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</si>
  <si>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</si>
  <si>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</si>
  <si>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</si>
  <si>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</si>
  <si>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</si>
  <si>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</si>
  <si>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</si>
  <si>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</si>
  <si>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</si>
  <si>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</si>
  <si>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</si>
  <si>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</si>
  <si>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</si>
  <si>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</si>
  <si>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</si>
  <si>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</si>
  <si>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</si>
  <si>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</si>
  <si>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</si>
  <si>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</si>
  <si>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</si>
  <si>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</si>
  <si>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</si>
  <si>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</si>
  <si>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</si>
  <si>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</si>
  <si>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</si>
  <si>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</si>
  <si>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</si>
  <si>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</si>
  <si>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</si>
  <si>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</si>
  <si>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</si>
  <si>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</si>
  <si>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</si>
  <si>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</si>
  <si>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</si>
  <si>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</si>
  <si>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</si>
  <si>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</si>
  <si>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</si>
  <si>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</si>
  <si>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</si>
  <si>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</si>
  <si>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</si>
  <si>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</si>
  <si>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</si>
  <si>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</si>
  <si>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</si>
  <si>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</si>
  <si>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</si>
  <si>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</si>
  <si>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</si>
  <si>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</si>
  <si>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</si>
  <si>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</si>
  <si>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</si>
  <si>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</si>
  <si>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</si>
  <si>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</si>
  <si>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</si>
  <si>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</si>
  <si>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</si>
  <si>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</si>
  <si>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</si>
  <si>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</si>
  <si>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</si>
  <si>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</si>
  <si>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</si>
  <si>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</si>
  <si>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</si>
  <si>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</si>
  <si>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</si>
  <si>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</si>
  <si>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</si>
  <si>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</si>
  <si>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</si>
  <si>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</si>
  <si>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</si>
  <si>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</si>
  <si>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</si>
  <si>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</si>
  <si>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</si>
  <si>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</si>
  <si>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</si>
  <si>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</si>
  <si>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</si>
  <si>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</si>
  <si>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</si>
  <si>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</si>
  <si>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</si>
  <si>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</si>
  <si>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</si>
  <si>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</si>
  <si>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</si>
  <si>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</si>
  <si>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</si>
  <si>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</si>
  <si>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</si>
  <si>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</si>
  <si>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</si>
  <si>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</si>
  <si>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</si>
  <si>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</si>
  <si>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</si>
  <si>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</si>
  <si>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</si>
  <si>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</si>
  <si>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</si>
  <si>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</si>
  <si>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</si>
  <si>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</si>
  <si>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</si>
  <si>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</si>
  <si>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</si>
  <si>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</si>
  <si>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</si>
  <si>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</si>
  <si>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</si>
  <si>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</si>
  <si>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</si>
  <si>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</si>
  <si>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</si>
  <si>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</si>
  <si>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</si>
  <si>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</si>
  <si>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</si>
  <si>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</si>
  <si>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</si>
  <si>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</si>
  <si>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</si>
  <si>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</si>
  <si>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</si>
  <si>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</si>
  <si>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</si>
  <si>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</si>
  <si>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</si>
  <si>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</si>
  <si>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</si>
  <si>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</si>
  <si>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</si>
  <si>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</si>
  <si>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</si>
  <si>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</si>
  <si>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</si>
  <si>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</si>
  <si>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</si>
  <si>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</si>
  <si>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</si>
  <si>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</si>
  <si>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</si>
  <si>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</si>
  <si>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</si>
  <si>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</si>
  <si>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</si>
  <si>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</si>
  <si>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</si>
  <si>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</si>
  <si>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</si>
  <si>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</si>
  <si>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</si>
  <si>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</si>
  <si>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</si>
  <si>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</si>
  <si>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</si>
  <si>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</si>
  <si>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</si>
  <si>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</si>
  <si>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</si>
  <si>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</si>
  <si>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</si>
  <si>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</si>
  <si>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</si>
  <si>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</si>
  <si>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</si>
  <si>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</si>
  <si>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</si>
  <si>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</si>
  <si>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</si>
  <si>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</si>
  <si>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</si>
  <si>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</si>
  <si>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</si>
  <si>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</si>
  <si>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</si>
  <si>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</si>
  <si>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</si>
  <si>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</si>
  <si>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</si>
  <si>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</si>
  <si>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</si>
  <si>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</si>
  <si>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</si>
  <si>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</si>
  <si>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</si>
  <si>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</si>
  <si>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</si>
  <si>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</si>
  <si>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</si>
  <si>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</si>
  <si>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</si>
  <si>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</si>
  <si>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</si>
  <si>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</si>
  <si>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</si>
  <si>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</si>
  <si>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</si>
  <si>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</si>
  <si>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</si>
  <si>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</si>
  <si>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</si>
  <si>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</si>
  <si>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</si>
  <si>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</si>
  <si>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</si>
  <si>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</si>
  <si>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</si>
  <si>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</si>
  <si>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</si>
  <si>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</si>
  <si>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</si>
  <si>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</si>
  <si>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</si>
  <si>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</si>
  <si>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</si>
  <si>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</si>
  <si>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</si>
  <si>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</si>
  <si>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</si>
  <si>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</si>
  <si>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</si>
  <si>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</si>
  <si>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</si>
  <si>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</si>
  <si>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</si>
  <si>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</si>
  <si>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</si>
  <si>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</si>
  <si>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</si>
  <si>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</si>
  <si>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</si>
  <si>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</si>
  <si>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</si>
  <si>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</si>
  <si>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</si>
  <si>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</si>
  <si>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</si>
  <si>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</si>
  <si>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</si>
  <si>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</si>
  <si>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</si>
  <si>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</si>
  <si>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</si>
  <si>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</si>
  <si>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</si>
  <si>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</si>
  <si>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</si>
  <si>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</si>
  <si>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</si>
  <si>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</si>
  <si>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</si>
  <si>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</si>
  <si>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</si>
  <si>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</si>
  <si>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</si>
  <si>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</si>
  <si>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</si>
  <si>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</si>
  <si>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</si>
  <si>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</si>
  <si>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</si>
  <si>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</si>
  <si>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</si>
  <si>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</si>
  <si>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</si>
  <si>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</si>
  <si>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</si>
  <si>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</si>
  <si>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</si>
  <si>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</si>
  <si>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</si>
  <si>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</si>
  <si>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</si>
  <si>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</si>
  <si>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</si>
  <si>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</si>
  <si>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</si>
  <si>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</si>
  <si>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</si>
  <si>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</si>
  <si>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</si>
  <si>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</si>
  <si>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</si>
  <si>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</si>
  <si>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</si>
  <si>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</si>
  <si>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</si>
  <si>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</si>
  <si>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</si>
  <si>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</si>
  <si>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</si>
  <si>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</si>
  <si>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</si>
  <si>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</si>
  <si>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</si>
  <si>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</si>
  <si>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</si>
  <si>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</si>
  <si>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</si>
  <si>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</si>
  <si>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</si>
  <si>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</si>
  <si>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</si>
  <si>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</si>
  <si>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</si>
  <si>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</si>
  <si>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</si>
  <si>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</si>
  <si>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</si>
  <si>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</si>
  <si>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</si>
  <si>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</si>
  <si>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</si>
  <si>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</si>
  <si>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</si>
  <si>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</si>
  <si>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</si>
  <si>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</si>
  <si>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</si>
  <si>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</si>
  <si>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</si>
  <si>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</si>
  <si>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</si>
  <si>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</si>
  <si>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</si>
  <si>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</si>
  <si>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</si>
  <si>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</si>
  <si>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</si>
  <si>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</si>
  <si>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</si>
  <si>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</si>
  <si>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</si>
  <si>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</si>
  <si>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</si>
  <si>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</si>
  <si>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</si>
  <si>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</si>
  <si>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</si>
  <si>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</si>
  <si>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</si>
  <si>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</si>
  <si>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</si>
  <si>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</si>
  <si>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</si>
  <si>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</si>
  <si>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</si>
  <si>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</si>
  <si>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</si>
  <si>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</si>
  <si>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</si>
  <si>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</si>
  <si>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</si>
  <si>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</si>
  <si>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</si>
  <si>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</si>
  <si>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</si>
  <si>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</si>
  <si>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</si>
  <si>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</si>
  <si>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</si>
  <si>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</si>
  <si>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</si>
  <si>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</si>
  <si>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</si>
  <si>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</si>
  <si>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</si>
  <si>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</si>
  <si>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</si>
  <si>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</si>
  <si>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</si>
  <si>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</si>
  <si>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</si>
  <si>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</si>
  <si>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</si>
  <si>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</si>
  <si>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</si>
  <si>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</si>
  <si>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</si>
  <si>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</si>
  <si>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</si>
  <si>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</si>
  <si>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</si>
  <si>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</si>
  <si>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</si>
  <si>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</si>
  <si>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</si>
  <si>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</si>
  <si>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</si>
  <si>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</si>
  <si>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</si>
  <si>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</si>
  <si>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</si>
  <si>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</si>
  <si>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</si>
  <si>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</si>
  <si>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</si>
  <si>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</si>
  <si>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</si>
  <si>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</si>
  <si>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</si>
  <si>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</si>
  <si>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</si>
  <si>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</si>
  <si>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</si>
  <si>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</si>
  <si>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</si>
  <si>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</si>
  <si>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</si>
  <si>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</si>
  <si>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</si>
  <si>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</si>
  <si>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</si>
  <si>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</si>
  <si>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</si>
  <si>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</si>
  <si>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</si>
  <si>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</si>
  <si>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</si>
  <si>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</si>
  <si>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</si>
  <si>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</si>
  <si>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</si>
  <si>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</si>
  <si>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</si>
  <si>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</si>
  <si>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</si>
  <si>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</si>
  <si>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</si>
  <si>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</si>
  <si>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</si>
  <si>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</si>
  <si>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</si>
  <si>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</si>
  <si>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</si>
  <si>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</si>
  <si>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</si>
  <si>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</si>
  <si>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</si>
  <si>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</si>
  <si>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</si>
  <si>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</si>
  <si>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</si>
  <si>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</si>
  <si>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</si>
  <si>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</si>
  <si>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</si>
  <si>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</si>
  <si>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</si>
  <si>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</si>
  <si>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</si>
  <si>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</si>
  <si>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</si>
  <si>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</si>
  <si>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</si>
  <si>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</si>
  <si>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</si>
  <si>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</si>
  <si>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</si>
  <si>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</si>
  <si>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</si>
  <si>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</si>
  <si>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</si>
  <si>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</si>
  <si>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</si>
  <si>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</si>
  <si>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</si>
  <si>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</si>
  <si>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</si>
  <si>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</si>
  <si>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</si>
  <si>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</si>
  <si>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</si>
  <si>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</si>
  <si>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</si>
  <si>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</si>
  <si>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</si>
  <si>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</si>
  <si>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</si>
  <si>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</si>
  <si>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</si>
  <si>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</si>
  <si>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</si>
  <si>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</si>
  <si>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</si>
  <si>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</si>
  <si>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</si>
  <si>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</si>
  <si>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</si>
  <si>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</si>
  <si>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</si>
  <si>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</si>
  <si>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</si>
  <si>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</si>
  <si>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</si>
  <si>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</si>
  <si>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</si>
  <si>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</si>
  <si>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</si>
  <si>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</si>
  <si>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</si>
  <si>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</si>
  <si>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</si>
  <si>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</si>
  <si>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</si>
  <si>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</si>
  <si>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</si>
  <si>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</si>
  <si>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</si>
  <si>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</si>
  <si>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</si>
  <si>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</si>
  <si>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</si>
  <si>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</si>
  <si>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</si>
  <si>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</si>
  <si>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</si>
  <si>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</si>
  <si>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</si>
  <si>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</si>
  <si>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</si>
  <si>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</si>
  <si>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</si>
  <si>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</si>
  <si>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</si>
  <si>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</si>
  <si>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</si>
  <si>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</si>
  <si>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</si>
  <si>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</si>
  <si>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</si>
  <si>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</si>
  <si>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</si>
  <si>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</si>
  <si>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</si>
  <si>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</si>
  <si>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</si>
  <si>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</si>
  <si>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</si>
  <si>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</si>
  <si>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</si>
  <si>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</si>
  <si>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</si>
  <si>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</si>
  <si>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</si>
  <si>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</si>
  <si>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</si>
  <si>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</si>
  <si>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</si>
  <si>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</si>
  <si>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</si>
  <si>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</si>
  <si>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</si>
  <si>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</si>
  <si>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</si>
  <si>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</si>
  <si>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</si>
  <si>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</si>
  <si>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</si>
  <si>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</si>
  <si>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</si>
  <si>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</si>
  <si>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</si>
  <si>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</si>
  <si>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</si>
  <si>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</si>
  <si>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</si>
  <si>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</si>
  <si>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</si>
  <si>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</si>
  <si>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</si>
  <si>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</si>
  <si>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</si>
  <si>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</si>
  <si>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</si>
  <si>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</si>
  <si>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</si>
  <si>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</si>
  <si>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</si>
  <si>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</si>
  <si>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</si>
  <si>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</si>
  <si>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</si>
  <si>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</si>
  <si>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</si>
  <si>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</si>
  <si>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</si>
  <si>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</si>
  <si>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</si>
  <si>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</si>
  <si>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</si>
  <si>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</si>
  <si>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</si>
  <si>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</si>
  <si>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</si>
  <si>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</si>
  <si>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</si>
  <si>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</si>
  <si>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</si>
  <si>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</si>
  <si>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</si>
  <si>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</si>
  <si>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</si>
  <si>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</si>
  <si>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</si>
  <si>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</si>
  <si>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</si>
  <si>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</si>
  <si>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</si>
  <si>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</si>
  <si>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</si>
  <si>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</si>
  <si>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</si>
  <si>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</si>
  <si>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</si>
  <si>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</si>
  <si>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</si>
  <si>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</si>
  <si>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</si>
  <si>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</si>
  <si>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</si>
  <si>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</si>
  <si>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</si>
  <si>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</si>
  <si>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</si>
  <si>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</si>
  <si>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</si>
  <si>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</si>
  <si>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</si>
  <si>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</si>
  <si>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</si>
  <si>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</si>
  <si>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</si>
  <si>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</si>
  <si>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</si>
  <si>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</si>
  <si>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</si>
  <si>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</si>
  <si>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</si>
  <si>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</si>
  <si>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</si>
  <si>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</si>
  <si>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</si>
  <si>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</si>
  <si>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</si>
  <si>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</si>
  <si>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</si>
  <si>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</si>
  <si>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</si>
  <si>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</si>
  <si>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</si>
  <si>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</si>
  <si>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</si>
  <si>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</si>
  <si>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</si>
  <si>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</si>
  <si>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</si>
  <si>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</si>
  <si>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</si>
  <si>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</si>
  <si>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</si>
  <si>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</si>
  <si>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</si>
  <si>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</si>
  <si>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</si>
  <si>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</si>
  <si>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</si>
  <si>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</si>
  <si>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</si>
  <si>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</si>
  <si>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</si>
  <si>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</si>
  <si>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</si>
  <si>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</si>
  <si>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</si>
  <si>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</si>
  <si>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</si>
  <si>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</si>
  <si>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</si>
  <si>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</si>
  <si>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</si>
  <si>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</si>
  <si>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</si>
  <si>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</si>
  <si>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</si>
  <si>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</si>
  <si>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</si>
  <si>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</si>
  <si>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</si>
  <si>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</si>
  <si>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</si>
  <si>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</si>
  <si>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</si>
  <si>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</si>
  <si>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</si>
  <si>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</si>
  <si>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</si>
  <si>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</si>
  <si>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</si>
  <si>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</si>
  <si>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</si>
  <si>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</si>
  <si>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</si>
  <si>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</si>
  <si>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</si>
  <si>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</si>
  <si>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</si>
  <si>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</si>
  <si>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</si>
  <si>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</si>
  <si>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</si>
  <si>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</si>
  <si>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</si>
  <si>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</si>
  <si>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</si>
  <si>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</si>
  <si>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</si>
  <si>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</si>
  <si>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</si>
  <si>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</si>
  <si>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</si>
  <si>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</si>
  <si>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</si>
  <si>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</si>
  <si>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</si>
  <si>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</si>
  <si>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</si>
  <si>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</si>
  <si>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</si>
  <si>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</si>
  <si>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</si>
  <si>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</si>
  <si>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</si>
  <si>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</si>
  <si>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</si>
  <si>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</si>
  <si>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</si>
  <si>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</si>
  <si>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</si>
  <si>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</si>
  <si>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</si>
  <si>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</si>
  <si>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</si>
  <si>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</si>
  <si>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</si>
  <si>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</si>
  <si>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</si>
  <si>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</si>
  <si>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</si>
  <si>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</si>
  <si>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</si>
  <si>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</si>
  <si>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</si>
  <si>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</si>
  <si>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</si>
  <si>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</si>
  <si>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</si>
  <si>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</si>
  <si>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</si>
  <si>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</si>
  <si>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</si>
  <si>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</si>
  <si>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</si>
  <si>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</si>
  <si>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</si>
  <si>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</si>
  <si>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</si>
  <si>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</si>
  <si>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</si>
  <si>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</si>
  <si>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</si>
  <si>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</si>
  <si>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</si>
  <si>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</si>
  <si>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</si>
  <si>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</si>
  <si>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</si>
  <si>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</si>
  <si>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</si>
  <si>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</si>
  <si>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</si>
  <si>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</si>
  <si>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</si>
  <si>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</si>
  <si>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</si>
  <si>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</si>
  <si>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</si>
  <si>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</si>
  <si>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</si>
  <si>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</si>
  <si>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</si>
  <si>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</si>
  <si>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</si>
  <si>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</si>
  <si>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</si>
  <si>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</si>
  <si>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</si>
  <si>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</si>
  <si>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</si>
  <si>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</si>
  <si>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</si>
  <si>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</si>
  <si>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</si>
  <si>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</si>
  <si>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</si>
  <si>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</si>
  <si>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</si>
  <si>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</si>
  <si>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</si>
  <si>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</si>
  <si>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</si>
  <si>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</si>
  <si>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</si>
  <si>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</si>
  <si>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</si>
  <si>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</si>
  <si>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</si>
  <si>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</si>
  <si>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</si>
  <si>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</si>
  <si>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</si>
  <si>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</si>
  <si>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</si>
  <si>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</si>
  <si>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</si>
  <si>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</si>
  <si>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</si>
  <si>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</si>
  <si>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</si>
  <si>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</si>
  <si>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</si>
  <si>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</si>
  <si>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</si>
  <si>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</si>
  <si>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</si>
  <si>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</si>
  <si>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</si>
  <si>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</si>
  <si>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</si>
  <si>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</si>
  <si>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</si>
  <si>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</si>
  <si>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</si>
  <si>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</si>
  <si>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</si>
  <si>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</si>
  <si>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</si>
  <si>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</si>
  <si>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</si>
  <si>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</si>
  <si>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</si>
  <si>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</si>
  <si>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</si>
  <si>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</si>
  <si>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</si>
  <si>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</si>
  <si>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</si>
  <si>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</si>
  <si>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</si>
  <si>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</si>
  <si>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</si>
  <si>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</si>
  <si>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</si>
  <si>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</si>
  <si>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</si>
  <si>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</si>
  <si>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</si>
  <si>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</si>
  <si>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</si>
  <si>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</si>
  <si>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</si>
  <si>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</si>
  <si>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</si>
  <si>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</si>
  <si>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</si>
  <si>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</si>
  <si>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</si>
  <si>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</si>
  <si>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</si>
  <si>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</si>
  <si>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</si>
  <si>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</si>
  <si>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</si>
  <si>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</si>
  <si>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</si>
  <si>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</si>
  <si>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</si>
  <si>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</si>
  <si>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</si>
  <si>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</si>
  <si>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</si>
  <si>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</si>
  <si>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</si>
  <si>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</si>
  <si>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</si>
  <si>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</si>
  <si>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</si>
  <si>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</si>
  <si>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</si>
  <si>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</si>
  <si>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</si>
  <si>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</si>
  <si>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</si>
  <si>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</si>
  <si>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</si>
  <si>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</si>
  <si>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</si>
  <si>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</si>
  <si>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</si>
  <si>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</si>
  <si>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</si>
  <si>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</si>
  <si>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</si>
  <si>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</si>
  <si>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</si>
  <si>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</si>
  <si>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</si>
  <si>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</si>
  <si>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</si>
  <si>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</si>
  <si>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</si>
  <si>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</si>
  <si>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</si>
  <si>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</si>
  <si>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</si>
  <si>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</si>
  <si>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</si>
  <si>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</si>
  <si>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</si>
  <si>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</si>
  <si>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</si>
  <si>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</si>
  <si>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</si>
  <si>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</si>
  <si>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</si>
  <si>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</si>
  <si>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</si>
  <si>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</si>
  <si>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</si>
  <si>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</si>
  <si>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</si>
  <si>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</si>
  <si>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</si>
  <si>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</si>
  <si>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</si>
  <si>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</si>
  <si>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</si>
  <si>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</si>
  <si>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</si>
  <si>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</si>
  <si>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</si>
  <si>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</si>
  <si>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</si>
  <si>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</si>
  <si>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</si>
  <si>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</si>
  <si>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</si>
  <si>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</si>
  <si>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</si>
  <si>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</si>
  <si>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</si>
  <si>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</si>
  <si>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</si>
  <si>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</si>
  <si>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</si>
  <si>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</si>
  <si>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</si>
  <si>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</si>
  <si>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</si>
  <si>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</si>
  <si>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</si>
  <si>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</si>
  <si>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</si>
  <si>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</si>
  <si>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</si>
  <si>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</si>
  <si>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</si>
  <si>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</si>
  <si>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</si>
  <si>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</si>
  <si>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</si>
  <si>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</si>
  <si>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</si>
  <si>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</si>
  <si>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</si>
  <si>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</si>
  <si>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</si>
  <si>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</si>
  <si>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</si>
  <si>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</si>
  <si>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</si>
  <si>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</si>
  <si>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</si>
  <si>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</si>
  <si>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</si>
  <si>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</si>
  <si>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</si>
  <si>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</si>
  <si>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</si>
  <si>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</si>
  <si>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</si>
  <si>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</si>
  <si>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</si>
  <si>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</si>
  <si>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</si>
  <si>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</si>
  <si>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</si>
  <si>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</si>
  <si>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</si>
  <si>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</si>
  <si>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</si>
  <si>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</si>
  <si>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</si>
  <si>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</si>
  <si>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</si>
  <si>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</si>
  <si>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</si>
  <si>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</si>
  <si>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</si>
  <si>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</si>
  <si>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</si>
  <si>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</si>
  <si>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</si>
  <si>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</si>
  <si>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</si>
  <si>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</si>
  <si>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</si>
  <si>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</si>
  <si>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</si>
  <si>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</si>
  <si>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</si>
  <si>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</si>
  <si>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</si>
  <si>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</si>
  <si>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</si>
  <si>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</si>
  <si>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</si>
  <si>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</si>
  <si>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</si>
  <si>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</si>
  <si>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</si>
  <si>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</si>
  <si>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</si>
  <si>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</si>
  <si>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</si>
  <si>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</si>
  <si>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</si>
  <si>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</si>
  <si>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</si>
  <si>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</si>
  <si>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</si>
  <si>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</si>
  <si>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</si>
  <si>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</si>
  <si>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</si>
  <si>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</si>
  <si>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</si>
  <si>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</si>
  <si>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</si>
  <si>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</si>
  <si>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</si>
  <si>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</si>
  <si>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</si>
  <si>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</si>
  <si>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</si>
  <si>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</si>
  <si>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</si>
  <si>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</si>
  <si>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</si>
  <si>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</si>
  <si>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</si>
  <si>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</si>
  <si>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</si>
  <si>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</si>
  <si>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</si>
  <si>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</si>
  <si>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</si>
  <si>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</si>
  <si>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</si>
  <si>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</si>
  <si>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</si>
  <si>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</si>
  <si>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</si>
  <si>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</si>
  <si>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</si>
  <si>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</si>
  <si>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</si>
  <si>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</si>
  <si>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</si>
  <si>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</si>
  <si>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</si>
  <si>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</si>
  <si>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</si>
  <si>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</si>
  <si>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</si>
  <si>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</si>
  <si>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</si>
  <si>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</si>
  <si>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</si>
  <si>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</si>
  <si>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</si>
  <si>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</si>
  <si>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</si>
  <si>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</si>
  <si>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</si>
  <si>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</si>
  <si>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</si>
  <si>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</si>
  <si>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</si>
  <si>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</si>
  <si>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</si>
  <si>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</si>
  <si>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</si>
  <si>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</si>
  <si>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</si>
  <si>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</si>
  <si>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</si>
  <si>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</si>
  <si>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</si>
  <si>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</si>
  <si>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</si>
  <si>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</si>
  <si>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</si>
  <si>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</si>
  <si>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</si>
  <si>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</si>
  <si>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</si>
  <si>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</si>
  <si>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</si>
  <si>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</si>
  <si>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</si>
  <si>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</si>
  <si>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</si>
  <si>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</si>
  <si>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</si>
  <si>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</si>
  <si>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</si>
  <si>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</si>
  <si>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</si>
  <si>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</si>
  <si>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</si>
  <si>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</si>
  <si>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</si>
  <si>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</si>
  <si>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</si>
  <si>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</si>
  <si>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</si>
  <si>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</si>
  <si>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</si>
  <si>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</si>
  <si>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</si>
  <si>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</si>
  <si>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</si>
  <si>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</si>
  <si>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</si>
  <si>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</si>
  <si>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</si>
  <si>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</si>
  <si>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</si>
  <si>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</si>
  <si>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</si>
  <si>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</si>
  <si>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</si>
  <si>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</si>
  <si>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</si>
  <si>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</si>
  <si>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</si>
  <si>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</si>
  <si>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</si>
  <si>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</si>
  <si>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</si>
  <si>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</si>
  <si>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</si>
  <si>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</si>
  <si>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</si>
  <si>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</si>
  <si>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</si>
  <si>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</si>
  <si>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</si>
  <si>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</si>
  <si>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</si>
  <si>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</si>
  <si>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</si>
  <si>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</si>
  <si>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</si>
  <si>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</si>
  <si>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</si>
  <si>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</si>
  <si>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</si>
  <si>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</si>
  <si>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</si>
  <si>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</si>
  <si>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</si>
  <si>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</si>
  <si>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</si>
  <si>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</si>
  <si>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</si>
  <si>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</si>
  <si>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</si>
  <si>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</si>
  <si>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</si>
  <si>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</si>
  <si>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</si>
  <si>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</si>
  <si>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</si>
  <si>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</si>
  <si>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</si>
  <si>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</si>
  <si>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</si>
  <si>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</si>
  <si>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</si>
  <si>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</si>
  <si>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</si>
  <si>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</si>
  <si>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</si>
  <si>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</si>
  <si>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</si>
  <si>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</si>
  <si>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</si>
  <si>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</si>
  <si>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</si>
  <si>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</si>
  <si>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</si>
  <si>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</si>
  <si>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</si>
  <si>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</si>
  <si>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</si>
  <si>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</si>
  <si>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</si>
  <si>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</si>
  <si>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</si>
  <si>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</si>
  <si>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</si>
  <si>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</si>
  <si>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</si>
  <si>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</si>
  <si>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</si>
  <si>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</si>
  <si>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</si>
  <si>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</si>
  <si>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</si>
  <si>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</si>
  <si>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</si>
  <si>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</si>
  <si>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</si>
  <si>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</si>
  <si>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</si>
  <si>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</si>
  <si>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</si>
  <si>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</si>
  <si>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</si>
  <si>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</si>
  <si>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</si>
  <si>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</si>
  <si>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</si>
  <si>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</si>
  <si>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</si>
  <si>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</si>
  <si>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</si>
  <si>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</si>
  <si>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</si>
  <si>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</si>
  <si>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</si>
  <si>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</si>
  <si>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</si>
  <si>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</si>
  <si>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</si>
  <si>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</si>
  <si>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</si>
  <si>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</si>
  <si>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</si>
  <si>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</si>
  <si>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</si>
  <si>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</si>
  <si>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</si>
  <si>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</si>
  <si>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</si>
  <si>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</si>
  <si>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</si>
  <si>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</si>
  <si>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</si>
  <si>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</si>
  <si>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</si>
  <si>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</si>
  <si>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</si>
  <si>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</si>
  <si>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</si>
  <si>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</si>
  <si>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</si>
  <si>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</si>
  <si>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</si>
  <si>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</si>
  <si>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</si>
  <si>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</si>
  <si>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</si>
  <si>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</si>
  <si>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</si>
  <si>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</si>
  <si>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</si>
  <si>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</si>
  <si>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</si>
  <si>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</si>
  <si>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</si>
  <si>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</si>
  <si>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</si>
  <si>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</si>
  <si>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</si>
  <si>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</si>
  <si>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</si>
  <si>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</si>
  <si>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</si>
  <si>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</si>
  <si>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</si>
  <si>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</si>
  <si>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</si>
  <si>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</si>
  <si>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</si>
  <si>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</si>
  <si>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</si>
  <si>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</si>
  <si>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</si>
  <si>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</si>
  <si>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</si>
  <si>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</si>
  <si>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</si>
  <si>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</si>
  <si>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</si>
  <si>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</si>
  <si>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</si>
  <si>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</si>
  <si>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</si>
  <si>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</si>
  <si>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</si>
  <si>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</si>
  <si>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</si>
  <si>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</si>
  <si>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</si>
  <si>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</si>
  <si>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</si>
  <si>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</si>
  <si>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</si>
  <si>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</si>
  <si>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</si>
  <si>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</si>
  <si>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</si>
  <si>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</si>
  <si>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</si>
  <si>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</si>
  <si>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</si>
  <si>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</si>
  <si>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</si>
  <si>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</si>
  <si>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</si>
  <si>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</si>
  <si>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</si>
  <si>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</si>
  <si>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</si>
  <si>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</si>
  <si>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</si>
  <si>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</si>
  <si>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</si>
  <si>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</si>
  <si>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</si>
  <si>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</si>
  <si>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</si>
  <si>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</si>
  <si>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</si>
  <si>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</si>
  <si>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</si>
  <si>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</si>
  <si>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</si>
  <si>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</si>
  <si>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</si>
  <si>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</si>
  <si>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</si>
  <si>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</si>
  <si>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</si>
  <si>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</si>
  <si>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</si>
  <si>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</si>
  <si>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</si>
  <si>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</si>
  <si>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</si>
  <si>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</si>
  <si>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</si>
  <si>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</si>
  <si>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</si>
  <si>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</si>
  <si>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</si>
  <si>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</si>
  <si>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</si>
  <si>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</si>
  <si>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</si>
  <si>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</si>
  <si>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</si>
  <si>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</si>
  <si>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</si>
  <si>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</si>
  <si>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</si>
  <si>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</si>
  <si>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</si>
  <si>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</si>
  <si>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</si>
  <si>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</si>
  <si>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</si>
  <si>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</si>
  <si>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</si>
  <si>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</si>
  <si>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</si>
  <si>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</si>
  <si>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</si>
  <si>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</si>
  <si>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</si>
  <si>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</si>
  <si>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</si>
  <si>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</si>
  <si>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</si>
  <si>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</si>
  <si>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</si>
  <si>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</si>
  <si>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</si>
  <si>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</si>
  <si>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</si>
  <si>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</si>
  <si>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</si>
  <si>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</si>
  <si>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</si>
  <si>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</si>
  <si>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</si>
  <si>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</si>
  <si>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</si>
  <si>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</si>
  <si>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</si>
  <si>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</si>
  <si>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</si>
  <si>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</si>
  <si>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</si>
  <si>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</si>
  <si>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</si>
  <si>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</si>
  <si>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</si>
  <si>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</si>
  <si>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</si>
  <si>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</si>
  <si>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</si>
  <si>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</si>
  <si>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</si>
  <si>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</si>
  <si>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</si>
  <si>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</si>
  <si>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</si>
  <si>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</si>
  <si>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</si>
  <si>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</si>
  <si>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</si>
  <si>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</si>
  <si>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</si>
  <si>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</si>
  <si>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</si>
  <si>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</si>
  <si>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</si>
  <si>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</si>
  <si>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</si>
  <si>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</si>
  <si>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</si>
  <si>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</si>
  <si>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</si>
  <si>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</si>
  <si>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</si>
  <si>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</si>
  <si>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</si>
  <si>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</si>
  <si>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</si>
  <si>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</si>
  <si>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</si>
  <si>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</si>
  <si>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</si>
  <si>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</si>
  <si>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</si>
  <si>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</si>
  <si>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</si>
  <si>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</si>
  <si>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</si>
  <si>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</si>
  <si>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</si>
  <si>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</si>
  <si>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</si>
  <si>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</si>
  <si>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</si>
  <si>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</si>
  <si>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</si>
  <si>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</si>
  <si>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</si>
  <si>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</si>
  <si>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</si>
  <si>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</si>
  <si>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</si>
  <si>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</si>
  <si>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</si>
  <si>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</si>
  <si>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</si>
  <si>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</si>
  <si>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</si>
  <si>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</si>
  <si>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</si>
  <si>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</si>
  <si>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</si>
  <si>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</si>
  <si>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</si>
  <si>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</si>
  <si>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</si>
  <si>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</si>
  <si>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</si>
  <si>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</si>
  <si>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</si>
  <si>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</si>
  <si>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</si>
  <si>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</si>
  <si>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</si>
  <si>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</si>
  <si>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</si>
  <si>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</si>
  <si>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</si>
  <si>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</si>
  <si>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</si>
  <si>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</si>
  <si>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</si>
  <si>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</si>
  <si>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</si>
  <si>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</si>
  <si>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</si>
  <si>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</si>
  <si>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</si>
  <si>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</si>
  <si>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</si>
  <si>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</si>
  <si>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</si>
  <si>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</si>
  <si>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</si>
  <si>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</si>
  <si>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</si>
  <si>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</si>
  <si>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</si>
  <si>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</si>
  <si>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</si>
  <si>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</si>
  <si>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</si>
  <si>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</si>
  <si>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</si>
  <si>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</si>
  <si>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</si>
  <si>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</si>
  <si>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</si>
  <si>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</si>
  <si>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</si>
  <si>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</si>
  <si>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</si>
  <si>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</si>
  <si>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</si>
  <si>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</si>
  <si>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</si>
  <si>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</si>
  <si>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</si>
  <si>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</si>
  <si>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</si>
  <si>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</si>
  <si>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</si>
  <si>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</si>
  <si>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</si>
  <si>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</si>
  <si>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</si>
  <si>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</si>
  <si>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</si>
  <si>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</si>
  <si>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</si>
  <si>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</si>
  <si>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</si>
  <si>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</si>
  <si>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</si>
  <si>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</si>
  <si>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</si>
  <si>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</si>
  <si>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</si>
  <si>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</si>
  <si>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</si>
  <si>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</si>
  <si>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</si>
  <si>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</si>
  <si>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</si>
  <si>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</si>
  <si>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</si>
  <si>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</si>
  <si>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</si>
  <si>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</si>
  <si>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</si>
  <si>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</si>
  <si>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</si>
  <si>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</si>
  <si>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</si>
  <si>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</si>
  <si>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</si>
  <si>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</si>
  <si>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</si>
  <si>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</si>
  <si>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</si>
  <si>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</si>
  <si>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</si>
  <si>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</si>
  <si>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</si>
  <si>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</si>
  <si>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</si>
  <si>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</si>
  <si>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</si>
  <si>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</si>
  <si>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</si>
  <si>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</si>
  <si>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</si>
  <si>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</si>
  <si>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</si>
  <si>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</si>
  <si>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</si>
  <si>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</si>
  <si>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</si>
  <si>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</si>
  <si>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</si>
  <si>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</si>
  <si>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</si>
  <si>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</si>
  <si>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</si>
  <si>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</si>
  <si>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</si>
  <si>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</si>
  <si>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</si>
  <si>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</si>
  <si>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</si>
  <si>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</si>
  <si>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</si>
  <si>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</si>
  <si>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</si>
  <si>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</si>
  <si>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</si>
  <si>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</si>
  <si>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</si>
  <si>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</si>
  <si>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</si>
  <si>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</si>
  <si>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</si>
  <si>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</si>
  <si>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</si>
  <si>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</si>
  <si>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</si>
  <si>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</si>
  <si>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</si>
  <si>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</si>
  <si>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</si>
  <si>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</si>
  <si>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</si>
  <si>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</si>
  <si>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</si>
  <si>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</si>
  <si>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</si>
  <si>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</si>
  <si>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</si>
  <si>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</si>
  <si>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</si>
  <si>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</si>
  <si>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</si>
  <si>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</si>
  <si>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</si>
  <si>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</si>
  <si>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</si>
  <si>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</si>
  <si>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</si>
  <si>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</si>
  <si>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</si>
  <si>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</si>
  <si>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</si>
  <si>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</si>
  <si>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</si>
  <si>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</si>
  <si>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</si>
  <si>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</si>
  <si>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</si>
  <si>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</si>
  <si>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</si>
  <si>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</si>
  <si>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</si>
  <si>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</si>
  <si>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</si>
  <si>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</si>
  <si>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</si>
  <si>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</si>
  <si>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</si>
  <si>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</si>
  <si>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</si>
  <si>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</si>
  <si>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</si>
  <si>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</si>
  <si>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</si>
  <si>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</si>
  <si>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</si>
  <si>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</si>
  <si>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</si>
  <si>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</si>
  <si>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</si>
  <si>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</si>
  <si>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</si>
  <si>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</si>
  <si>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</si>
  <si>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</si>
  <si>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</si>
  <si>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</si>
  <si>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</si>
  <si>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</si>
  <si>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</si>
  <si>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</si>
  <si>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</si>
  <si>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</si>
  <si>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</si>
  <si>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</si>
  <si>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</si>
  <si>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</si>
  <si>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</si>
  <si>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</si>
  <si>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</si>
  <si>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</si>
  <si>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</si>
  <si>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</si>
  <si>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</si>
  <si>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</si>
  <si>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</si>
  <si>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</si>
  <si>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</si>
  <si>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</si>
  <si>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</si>
  <si>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</si>
  <si>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</si>
  <si>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</si>
  <si>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</si>
  <si>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</si>
  <si>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</si>
  <si>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</si>
  <si>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</si>
  <si>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</si>
  <si>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</si>
  <si>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</si>
  <si>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</si>
  <si>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</si>
  <si>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</si>
  <si>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</si>
  <si>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</si>
  <si>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</si>
  <si>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</si>
  <si>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</si>
  <si>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</si>
  <si>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</si>
  <si>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</si>
  <si>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</si>
  <si>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</si>
  <si>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</si>
  <si>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</si>
  <si>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</si>
  <si>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</si>
  <si>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</si>
  <si>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</si>
  <si>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</si>
  <si>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</si>
  <si>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</si>
  <si>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</si>
  <si>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</si>
  <si>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</si>
  <si>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</si>
  <si>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</si>
  <si>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</si>
  <si>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</si>
  <si>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</si>
  <si>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</si>
  <si>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</si>
  <si>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</si>
  <si>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</si>
  <si>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</si>
  <si>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</si>
  <si>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</si>
  <si>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</si>
  <si>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</si>
  <si>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</si>
  <si>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</si>
  <si>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</si>
  <si>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</si>
  <si>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</si>
  <si>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</si>
  <si>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</si>
  <si>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</si>
  <si>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</si>
  <si>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</si>
  <si>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</si>
  <si>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</si>
  <si>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</si>
  <si>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</si>
  <si>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</si>
  <si>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</si>
  <si>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</si>
  <si>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</si>
  <si>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</si>
  <si>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</si>
  <si>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</si>
  <si>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</si>
  <si>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</si>
  <si>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</si>
  <si>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</si>
  <si>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</si>
  <si>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</si>
  <si>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</si>
  <si>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</si>
  <si>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</si>
  <si>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</si>
  <si>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</si>
  <si>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</si>
  <si>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</si>
  <si>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</si>
  <si>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</si>
  <si>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</si>
  <si>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</si>
  <si>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</si>
  <si>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</si>
  <si>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</si>
  <si>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</si>
  <si>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</si>
  <si>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</si>
  <si>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</si>
  <si>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</si>
  <si>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</si>
  <si>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</si>
  <si>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</si>
  <si>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</si>
  <si>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</si>
  <si>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</si>
  <si>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</si>
  <si>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</si>
  <si>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</si>
  <si>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</si>
  <si>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</si>
  <si>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</si>
  <si>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</si>
  <si>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</si>
  <si>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</si>
  <si>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</si>
  <si>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</si>
  <si>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</si>
  <si>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</si>
  <si>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</si>
  <si>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</si>
  <si>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</si>
  <si>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</si>
  <si>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</si>
  <si>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</si>
  <si>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</si>
  <si>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</si>
  <si>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</si>
  <si>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</si>
  <si>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</si>
  <si>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</si>
  <si>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</si>
  <si>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</si>
  <si>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</si>
  <si>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</si>
  <si>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</si>
  <si>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</si>
  <si>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</si>
  <si>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</si>
  <si>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</si>
  <si>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</si>
  <si>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</si>
  <si>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</si>
  <si>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</si>
  <si>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</si>
  <si>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</si>
  <si>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</si>
  <si>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</si>
  <si>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</si>
  <si>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</si>
  <si>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</si>
  <si>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</si>
  <si>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</si>
  <si>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</si>
  <si>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</si>
  <si>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</si>
  <si>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</si>
  <si>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</si>
  <si>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</si>
  <si>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</si>
  <si>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</si>
  <si>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</si>
  <si>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</si>
  <si>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</si>
  <si>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</si>
  <si>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</si>
  <si>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</si>
  <si>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</si>
  <si>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</si>
  <si>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</si>
  <si>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</si>
  <si>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</si>
  <si>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</si>
  <si>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</si>
  <si>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</si>
  <si>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</si>
  <si>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</si>
  <si>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</si>
  <si>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</si>
  <si>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</si>
  <si>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</si>
  <si>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</si>
  <si>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</si>
  <si>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</si>
  <si>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</si>
  <si>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</si>
  <si>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</si>
  <si>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</si>
  <si>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</si>
  <si>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</si>
  <si>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</si>
  <si>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</si>
  <si>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</si>
  <si>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</si>
  <si>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</si>
  <si>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</si>
  <si>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</si>
  <si>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</si>
  <si>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</si>
  <si>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</si>
  <si>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</si>
  <si>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</si>
  <si>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</si>
  <si>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</si>
  <si>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</si>
  <si>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</si>
  <si>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</si>
  <si>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</si>
  <si>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</si>
  <si>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</si>
  <si>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</si>
  <si>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</si>
  <si>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</si>
  <si>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</si>
  <si>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</si>
  <si>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</si>
  <si>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</si>
  <si>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</si>
  <si>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</si>
  <si>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</si>
  <si>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</si>
  <si>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</si>
  <si>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</si>
  <si>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</si>
  <si>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</si>
  <si>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</si>
  <si>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</si>
  <si>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</si>
  <si>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</si>
  <si>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</si>
  <si>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</si>
  <si>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</si>
  <si>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</si>
  <si>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</si>
  <si>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</si>
  <si>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</si>
  <si>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</si>
  <si>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</si>
  <si>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</si>
  <si>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</si>
  <si>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</si>
  <si>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</si>
  <si>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</si>
  <si>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</si>
  <si>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</si>
  <si>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</si>
  <si>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</si>
  <si>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</si>
  <si>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</si>
  <si>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</si>
  <si>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</si>
  <si>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</si>
  <si>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</si>
  <si>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</si>
  <si>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</si>
  <si>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</si>
  <si>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</si>
  <si>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</si>
  <si>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</si>
  <si>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</si>
  <si>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</si>
  <si>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</si>
  <si>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</si>
  <si>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</si>
  <si>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</si>
  <si>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</si>
  <si>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</si>
  <si>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</si>
  <si>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</si>
  <si>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</si>
  <si>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</si>
  <si>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</si>
  <si>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</si>
  <si>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</si>
  <si>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</si>
  <si>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</si>
  <si>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</si>
  <si>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</si>
  <si>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</si>
  <si>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</si>
  <si>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</si>
  <si>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</si>
  <si>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</si>
  <si>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</si>
  <si>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</si>
  <si>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</si>
  <si>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</si>
  <si>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</si>
  <si>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</si>
  <si>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</si>
  <si>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</si>
  <si>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</si>
  <si>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</si>
  <si>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</si>
  <si>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</si>
  <si>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</si>
  <si>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</si>
  <si>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</si>
  <si>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</si>
  <si>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</si>
  <si>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</si>
  <si>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</si>
  <si>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</si>
  <si>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</si>
  <si>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</si>
  <si>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</si>
  <si>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</si>
  <si>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</si>
  <si>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</si>
  <si>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</si>
  <si>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</si>
  <si>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</si>
  <si>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</si>
  <si>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</si>
  <si>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</si>
  <si>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</si>
  <si>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</si>
  <si>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</si>
  <si>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</si>
  <si>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</si>
  <si>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</si>
  <si>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</si>
  <si>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</si>
  <si>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</si>
  <si>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</si>
  <si>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</si>
  <si>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</si>
  <si>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</si>
  <si>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</si>
  <si>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</si>
  <si>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</si>
  <si>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</si>
  <si>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</si>
  <si>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</si>
  <si>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</si>
  <si>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</si>
  <si>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</si>
  <si>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</si>
  <si>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</si>
  <si>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</si>
  <si>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</si>
  <si>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</si>
  <si>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</si>
  <si>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</si>
  <si>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</si>
  <si>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</si>
  <si>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</si>
  <si>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</si>
  <si>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</si>
  <si>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</si>
  <si>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</si>
  <si>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</si>
  <si>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</si>
  <si>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</si>
  <si>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</si>
  <si>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</si>
  <si>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</si>
  <si>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</si>
  <si>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</si>
  <si>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</si>
  <si>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</si>
  <si>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</si>
  <si>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</si>
  <si>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</si>
  <si>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</si>
  <si>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</si>
  <si>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</si>
  <si>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</si>
  <si>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</si>
  <si>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</si>
  <si>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</si>
  <si>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</si>
  <si>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</si>
  <si>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</si>
  <si>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</si>
  <si>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</si>
  <si>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</si>
  <si>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</si>
  <si>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</si>
  <si>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</si>
  <si>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</si>
  <si>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</si>
  <si>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</si>
  <si>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</si>
  <si>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</si>
  <si>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</si>
  <si>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</si>
  <si>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</si>
  <si>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</si>
  <si>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</si>
  <si>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</si>
  <si>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</si>
  <si>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</si>
  <si>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</si>
  <si>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</si>
  <si>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</si>
  <si>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</si>
  <si>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</si>
  <si>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</si>
  <si>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</si>
  <si>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</si>
  <si>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</si>
  <si>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</si>
  <si>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</si>
  <si>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</si>
  <si>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</si>
  <si>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</si>
  <si>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</si>
  <si>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</si>
  <si>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</si>
  <si>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</si>
  <si>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</si>
  <si>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</si>
  <si>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</si>
  <si>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</si>
  <si>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</si>
  <si>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</si>
  <si>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</si>
  <si>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</si>
  <si>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</si>
  <si>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</si>
  <si>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</si>
  <si>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</si>
  <si>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</si>
  <si>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</si>
  <si>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</si>
  <si>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</si>
  <si>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</si>
  <si>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</si>
  <si>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</si>
  <si>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</si>
  <si>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</si>
  <si>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</si>
  <si>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</si>
  <si>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</si>
  <si>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</si>
  <si>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</si>
  <si>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</si>
  <si>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</si>
  <si>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</si>
  <si>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</si>
  <si>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</si>
  <si>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</si>
  <si>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</si>
  <si>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</si>
  <si>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</si>
  <si>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</si>
  <si>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</si>
  <si>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</si>
  <si>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</si>
  <si>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</si>
  <si>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</si>
  <si>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</si>
  <si>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</si>
  <si>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</si>
  <si>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</si>
  <si>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</si>
  <si>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</si>
  <si>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</si>
  <si>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</si>
  <si>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</si>
  <si>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</si>
  <si>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</si>
  <si>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</si>
  <si>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</si>
  <si>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</si>
  <si>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</si>
  <si>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</si>
  <si>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</si>
  <si>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</si>
  <si>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</si>
  <si>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</si>
  <si>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</si>
  <si>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</si>
  <si>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</si>
  <si>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</si>
  <si>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</si>
  <si>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</si>
  <si>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</si>
  <si>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</si>
  <si>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</si>
  <si>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</si>
  <si>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</si>
  <si>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</si>
  <si>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</si>
  <si>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</si>
  <si>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</si>
  <si>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</si>
  <si>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</si>
  <si>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</si>
  <si>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</si>
  <si>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</si>
  <si>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</si>
  <si>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</si>
  <si>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</si>
  <si>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</si>
  <si>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</si>
  <si>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</si>
  <si>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</si>
  <si>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</si>
  <si>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</si>
  <si>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</si>
  <si>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</si>
  <si>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</si>
  <si>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</si>
  <si>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</si>
  <si>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</si>
  <si>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</si>
  <si>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</si>
  <si>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</si>
  <si>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</si>
  <si>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</si>
  <si>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</si>
  <si>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</si>
  <si>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</si>
  <si>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</si>
  <si>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</si>
  <si>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</si>
  <si>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</si>
  <si>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</si>
  <si>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</si>
  <si>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</si>
  <si>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</si>
  <si>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</si>
  <si>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</si>
  <si>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</si>
  <si>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</si>
  <si>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</si>
  <si>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</si>
  <si>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</si>
  <si>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</si>
  <si>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</si>
  <si>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</si>
  <si>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</si>
  <si>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</si>
  <si>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</si>
  <si>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</si>
  <si>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</si>
  <si>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</si>
  <si>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</si>
  <si>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</si>
  <si>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</si>
  <si>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</si>
  <si>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</si>
  <si>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</si>
  <si>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</si>
  <si>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</si>
  <si>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</si>
  <si>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</si>
  <si>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</si>
  <si>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</si>
  <si>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</si>
  <si>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</si>
  <si>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</si>
  <si>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</si>
  <si>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</si>
  <si>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</si>
  <si>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</si>
  <si>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</si>
  <si>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</si>
  <si>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</si>
  <si>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</si>
  <si>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</si>
  <si>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</si>
  <si>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</si>
  <si>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</si>
  <si>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</si>
  <si>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</si>
  <si>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</si>
  <si>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</si>
  <si>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</si>
  <si>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</si>
  <si>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</si>
  <si>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</si>
  <si>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</si>
  <si>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</si>
  <si>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</si>
  <si>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</si>
  <si>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</si>
  <si>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</si>
  <si>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</si>
  <si>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</si>
  <si>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</si>
  <si>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</si>
  <si>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</si>
  <si>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</si>
  <si>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</si>
  <si>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</si>
  <si>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</si>
  <si>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</si>
  <si>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</si>
  <si>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</si>
  <si>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</si>
  <si>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</si>
  <si>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</si>
  <si>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</si>
  <si>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</si>
  <si>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</si>
  <si>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</si>
  <si>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</si>
  <si>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</si>
  <si>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</si>
  <si>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</si>
  <si>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</si>
  <si>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</si>
  <si>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</si>
  <si>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</si>
  <si>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</si>
  <si>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</si>
  <si>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</si>
  <si>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</si>
  <si>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</si>
  <si>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</si>
  <si>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</si>
  <si>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</si>
  <si>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</si>
  <si>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</si>
  <si>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</si>
  <si>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</si>
  <si>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</si>
  <si>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</si>
  <si>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</si>
  <si>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</si>
  <si>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</si>
  <si>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</si>
  <si>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</si>
  <si>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</si>
  <si>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</si>
  <si>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</si>
  <si>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</si>
  <si>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</si>
  <si>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</si>
  <si>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</si>
  <si>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</si>
  <si>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</si>
  <si>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</si>
  <si>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</si>
  <si>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</si>
  <si>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</si>
  <si>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</si>
  <si>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</si>
  <si>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</si>
  <si>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</si>
  <si>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</si>
  <si>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</si>
  <si>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</si>
  <si>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</si>
  <si>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</si>
  <si>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</si>
  <si>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</si>
  <si>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</si>
  <si>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</si>
  <si>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</si>
  <si>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</si>
  <si>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</si>
  <si>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</si>
  <si>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</si>
  <si>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</si>
  <si>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</si>
  <si>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</si>
  <si>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</si>
  <si>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</si>
  <si>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</si>
  <si>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</si>
  <si>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</si>
  <si>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</si>
  <si>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</si>
  <si>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</si>
  <si>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</si>
  <si>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</si>
  <si>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</si>
  <si>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</si>
  <si>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</si>
  <si>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</si>
  <si>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</si>
  <si>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</si>
  <si>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</si>
  <si>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</si>
  <si>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</si>
  <si>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</si>
  <si>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</si>
  <si>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</si>
  <si>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</si>
  <si>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</si>
  <si>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</si>
  <si>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</si>
  <si>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</si>
  <si>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</si>
  <si>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</si>
  <si>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</si>
  <si>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</si>
  <si>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</si>
  <si>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</si>
  <si>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</si>
  <si>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</si>
  <si>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</si>
  <si>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</si>
  <si>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</si>
  <si>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</si>
  <si>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</si>
  <si>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</si>
  <si>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</si>
  <si>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</si>
  <si>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</si>
  <si>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</si>
  <si>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</si>
  <si>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</si>
  <si>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</si>
  <si>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</si>
  <si>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</si>
  <si>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</si>
  <si>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</si>
  <si>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</si>
  <si>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</si>
  <si>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</si>
  <si>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</si>
  <si>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</si>
  <si>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</si>
  <si>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</si>
  <si>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</si>
  <si>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</si>
  <si>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</si>
  <si>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</si>
  <si>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</si>
  <si>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</si>
  <si>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</si>
  <si>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</si>
  <si>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</si>
  <si>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</si>
  <si>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</si>
  <si>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</si>
  <si>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</si>
  <si>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</si>
  <si>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</si>
  <si>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</si>
  <si>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</si>
  <si>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</si>
  <si>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</si>
  <si>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</si>
  <si>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</si>
  <si>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</si>
  <si>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</si>
  <si>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</si>
  <si>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</si>
  <si>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</si>
  <si>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</si>
  <si>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</si>
  <si>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</si>
  <si>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</si>
  <si>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</si>
  <si>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</si>
  <si>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</si>
  <si>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</si>
  <si>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</si>
  <si>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</si>
  <si>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</si>
  <si>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</si>
  <si>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</si>
  <si>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</si>
  <si>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</si>
  <si>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</si>
  <si>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</si>
  <si>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</si>
  <si>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</si>
  <si>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</si>
  <si>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</si>
  <si>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</si>
  <si>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</si>
  <si>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</si>
  <si>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</si>
  <si>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</si>
  <si>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</si>
  <si>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</si>
  <si>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</si>
  <si>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</si>
  <si>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</si>
  <si>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</si>
  <si>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</si>
  <si>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</si>
  <si>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</si>
  <si>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</si>
  <si>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</si>
  <si>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</si>
  <si>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</si>
  <si>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</si>
  <si>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</si>
  <si>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</si>
  <si>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</si>
  <si>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</si>
  <si>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</si>
  <si>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</si>
  <si>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</si>
  <si>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</si>
  <si>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</si>
  <si>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</si>
  <si>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</si>
  <si>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</si>
  <si>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</si>
  <si>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</si>
  <si>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</si>
  <si>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</si>
  <si>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</si>
  <si>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</si>
  <si>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</si>
  <si>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</si>
  <si>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</si>
  <si>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</si>
  <si>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</si>
  <si>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</si>
  <si>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</si>
  <si>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</si>
  <si>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</si>
  <si>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</si>
  <si>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</si>
  <si>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</si>
  <si>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</si>
  <si>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</si>
  <si>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</si>
  <si>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</si>
  <si>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</si>
  <si>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</si>
  <si>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</si>
  <si>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</si>
  <si>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</si>
  <si>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</si>
  <si>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</si>
  <si>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</si>
  <si>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</si>
  <si>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</si>
  <si>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</si>
  <si>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</si>
  <si>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</si>
  <si>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</si>
  <si>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</si>
  <si>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</si>
  <si>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</si>
  <si>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</si>
  <si>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</si>
  <si>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</si>
  <si>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</si>
  <si>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</si>
  <si>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</si>
  <si>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</si>
  <si>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</si>
  <si>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</si>
  <si>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</si>
  <si>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</si>
  <si>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</si>
  <si>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</si>
  <si>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</si>
  <si>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</si>
  <si>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</si>
  <si>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</si>
  <si>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</si>
  <si>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</si>
  <si>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</si>
  <si>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</si>
  <si>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</si>
  <si>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</si>
  <si>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</si>
  <si>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</si>
  <si>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</si>
  <si>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</si>
  <si>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</si>
  <si>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</si>
  <si>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</si>
  <si>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</si>
  <si>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</si>
  <si>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</si>
  <si>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</si>
  <si>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</si>
  <si>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</si>
  <si>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</si>
  <si>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</si>
  <si>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</si>
  <si>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</si>
  <si>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</si>
  <si>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</si>
  <si>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</si>
  <si>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</si>
  <si>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</si>
  <si>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</si>
  <si>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</si>
  <si>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</si>
  <si>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</si>
  <si>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</si>
  <si>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</si>
  <si>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</si>
  <si>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</si>
  <si>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</si>
  <si>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</si>
  <si>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</si>
  <si>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</si>
  <si>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</si>
  <si>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</si>
  <si>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</si>
  <si>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</si>
  <si>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</si>
  <si>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</si>
  <si>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</si>
  <si>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</si>
  <si>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</si>
  <si>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</si>
  <si>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</si>
  <si>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</si>
  <si>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</si>
  <si>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</si>
  <si>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</si>
  <si>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</si>
  <si>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</si>
  <si>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</si>
  <si>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</si>
  <si>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</si>
  <si>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</si>
  <si>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</si>
  <si>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</si>
  <si>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</si>
  <si>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</si>
  <si>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</si>
  <si>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</si>
  <si>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</si>
  <si>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</si>
  <si>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</si>
  <si>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</si>
  <si>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</si>
  <si>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</si>
  <si>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</si>
  <si>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</si>
  <si>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</si>
  <si>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</si>
  <si>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</si>
  <si>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</si>
  <si>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</si>
  <si>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</si>
  <si>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</si>
  <si>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</si>
  <si>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</si>
  <si>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</si>
  <si>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</si>
  <si>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</si>
  <si>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</si>
  <si>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</si>
  <si>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</si>
  <si>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</si>
  <si>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</si>
  <si>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</si>
  <si>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</si>
  <si>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</si>
  <si>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</si>
  <si>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</si>
  <si>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</si>
  <si>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</si>
  <si>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</si>
  <si>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</si>
  <si>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</si>
  <si>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</si>
  <si>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</si>
  <si>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</si>
  <si>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</si>
  <si>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</si>
  <si>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</si>
  <si>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</si>
  <si>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</si>
  <si>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</si>
  <si>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</si>
  <si>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</si>
  <si>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</si>
  <si>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</si>
  <si>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</si>
  <si>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</si>
  <si>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</si>
  <si>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</si>
  <si>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</si>
  <si>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</si>
  <si>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</si>
  <si>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</si>
  <si>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</si>
  <si>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</si>
  <si>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</si>
  <si>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</si>
  <si>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</si>
  <si>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</si>
  <si>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</si>
  <si>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</si>
  <si>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</si>
  <si>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</si>
  <si>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</si>
  <si>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</si>
  <si>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</si>
  <si>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</si>
  <si>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</si>
  <si>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</si>
  <si>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</si>
  <si>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</si>
  <si>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</si>
  <si>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</si>
  <si>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</si>
  <si>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</si>
  <si>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</si>
  <si>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</si>
  <si>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</si>
  <si>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</si>
  <si>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</si>
  <si>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</si>
  <si>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</si>
  <si>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</si>
  <si>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</si>
  <si>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</si>
  <si>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</si>
  <si>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</si>
  <si>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</si>
  <si>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</si>
  <si>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</si>
  <si>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</si>
  <si>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</si>
  <si>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</si>
  <si>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</si>
  <si>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</si>
  <si>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</si>
  <si>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</si>
  <si>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</si>
  <si>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</si>
  <si>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</si>
  <si>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</si>
  <si>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</si>
  <si>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</si>
  <si>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</si>
  <si>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</si>
  <si>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</si>
  <si>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</si>
  <si>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</si>
  <si>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</si>
  <si>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</si>
  <si>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</si>
  <si>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</si>
  <si>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</si>
  <si>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</si>
  <si>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</si>
  <si>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</si>
  <si>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</si>
  <si>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</si>
  <si>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</si>
  <si>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</si>
  <si>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</si>
  <si>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</si>
  <si>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</si>
  <si>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</si>
  <si>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</si>
  <si>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</si>
  <si>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</si>
  <si>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</si>
  <si>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</si>
  <si>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</si>
  <si>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</si>
  <si>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</si>
  <si>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</si>
  <si>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</si>
  <si>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</si>
  <si>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</si>
  <si>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</si>
  <si>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</si>
  <si>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</si>
  <si>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</si>
  <si>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</si>
  <si>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</si>
  <si>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</si>
  <si>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</si>
  <si>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</si>
  <si>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</si>
  <si>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</si>
  <si>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</si>
  <si>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</si>
  <si>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</si>
  <si>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</si>
  <si>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</si>
  <si>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</si>
  <si>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</si>
  <si>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</si>
  <si>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</si>
  <si>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</si>
  <si>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</si>
  <si>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</si>
  <si>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</si>
  <si>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</si>
  <si>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</si>
  <si>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</si>
  <si>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</si>
  <si>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</si>
  <si>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</si>
  <si>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</si>
  <si>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</si>
  <si>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</si>
  <si>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</si>
  <si>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</si>
  <si>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</si>
  <si>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</si>
  <si>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</si>
  <si>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</si>
  <si>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</si>
  <si>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</si>
  <si>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</si>
  <si>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</si>
  <si>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</si>
  <si>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</si>
  <si>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</si>
  <si>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</si>
  <si>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</si>
  <si>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</si>
  <si>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</si>
  <si>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</si>
  <si>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</si>
  <si>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</si>
  <si>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</si>
  <si>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</si>
  <si>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</si>
  <si>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</si>
  <si>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</si>
  <si>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</si>
  <si>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</si>
  <si>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</si>
  <si>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</si>
  <si>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</si>
  <si>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</si>
  <si>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</si>
  <si>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</si>
  <si>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</si>
  <si>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</si>
  <si>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</si>
  <si>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</si>
  <si>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</si>
  <si>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</si>
  <si>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</si>
  <si>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</si>
  <si>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</si>
  <si>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</si>
  <si>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</si>
  <si>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</si>
  <si>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</si>
  <si>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</si>
  <si>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</si>
  <si>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</si>
  <si>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</si>
  <si>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</si>
  <si>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</si>
  <si>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</si>
  <si>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</si>
  <si>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</si>
  <si>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</si>
  <si>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</si>
  <si>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</si>
  <si>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</si>
  <si>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</si>
  <si>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</si>
  <si>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</si>
  <si>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</si>
  <si>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</si>
  <si>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</si>
  <si>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</si>
  <si>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</si>
  <si>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</si>
  <si>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</si>
  <si>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</si>
  <si>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</si>
  <si>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</si>
  <si>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</si>
  <si>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</si>
  <si>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</si>
  <si>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</si>
  <si>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</si>
  <si>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</si>
  <si>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</si>
  <si>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</si>
  <si>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</si>
  <si>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</si>
  <si>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</si>
  <si>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</si>
  <si>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</si>
  <si>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</si>
  <si>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</si>
  <si>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</si>
  <si>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</si>
  <si>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</si>
  <si>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</si>
  <si>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</si>
  <si>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</si>
  <si>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</si>
  <si>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</si>
  <si>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</si>
  <si>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</si>
  <si>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</si>
  <si>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</si>
  <si>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</si>
  <si>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</si>
  <si>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</si>
  <si>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</si>
  <si>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</si>
  <si>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</si>
  <si>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</si>
  <si>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</si>
  <si>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</si>
  <si>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</si>
  <si>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</si>
  <si>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</si>
  <si>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</si>
  <si>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</si>
  <si>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</si>
  <si>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</si>
  <si>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</si>
  <si>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</si>
  <si>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</si>
  <si>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</si>
  <si>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</si>
  <si>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</si>
  <si>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</si>
  <si>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</si>
  <si>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</si>
  <si>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</si>
  <si>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</si>
  <si>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</si>
  <si>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</si>
  <si>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</si>
  <si>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</si>
  <si>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</si>
  <si>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</si>
  <si>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</si>
  <si>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</si>
  <si>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</si>
  <si>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</si>
  <si>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</si>
  <si>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</si>
  <si>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</si>
  <si>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</si>
  <si>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</si>
  <si>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</si>
  <si>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</si>
  <si>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</si>
  <si>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</si>
  <si>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</si>
  <si>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</si>
  <si>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</si>
  <si>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</si>
  <si>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</si>
  <si>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</si>
  <si>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</si>
  <si>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</si>
  <si>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</si>
  <si>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</si>
  <si>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</si>
  <si>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</si>
  <si>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</si>
  <si>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</si>
  <si>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</si>
  <si>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</si>
  <si>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</si>
  <si>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</si>
  <si>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</si>
  <si>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</si>
  <si>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</si>
  <si>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</si>
  <si>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</si>
  <si>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</si>
  <si>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</si>
  <si>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</si>
  <si>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</si>
  <si>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</si>
  <si>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</si>
  <si>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</si>
  <si>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</si>
  <si>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</si>
  <si>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</si>
  <si>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</si>
  <si>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</si>
  <si>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</si>
  <si>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</si>
  <si>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</si>
  <si>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</si>
  <si>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</si>
  <si>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</si>
  <si>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</si>
  <si>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</si>
  <si>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</si>
  <si>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</si>
  <si>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</si>
  <si>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</si>
  <si>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</si>
  <si>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</si>
  <si>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</si>
  <si>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</si>
  <si>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</si>
  <si>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</si>
  <si>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</si>
  <si>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</si>
  <si>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</si>
  <si>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</si>
  <si>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</si>
  <si>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</si>
  <si>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</si>
  <si>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</si>
  <si>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</si>
  <si>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</si>
  <si>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</si>
  <si>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</si>
  <si>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</si>
  <si>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</si>
  <si>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</si>
  <si>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</si>
  <si>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</si>
  <si>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</si>
  <si>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</si>
  <si>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</si>
  <si>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</si>
  <si>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</si>
  <si>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</si>
  <si>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</si>
  <si>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</si>
  <si>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</si>
  <si>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</si>
  <si>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</si>
  <si>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</si>
  <si>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</si>
  <si>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</si>
  <si>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</si>
  <si>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</si>
  <si>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</si>
  <si>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</si>
  <si>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</si>
  <si>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</si>
  <si>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</si>
  <si>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</si>
  <si>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</si>
  <si>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</si>
  <si>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</si>
  <si>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</si>
  <si>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</si>
  <si>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</si>
  <si>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</si>
  <si>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</si>
  <si>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</si>
  <si>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</si>
  <si>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</si>
  <si>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</si>
  <si>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</si>
  <si>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</si>
  <si>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</si>
  <si>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</si>
  <si>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</si>
  <si>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</si>
  <si>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</si>
  <si>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</si>
  <si>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</si>
  <si>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</si>
  <si>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</si>
  <si>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</si>
  <si>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</si>
  <si>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</si>
  <si>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</si>
  <si>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</si>
  <si>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</si>
  <si>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</si>
  <si>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</si>
  <si>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</si>
  <si>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</si>
  <si>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</si>
  <si>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</si>
  <si>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</si>
  <si>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</si>
  <si>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</si>
  <si>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</si>
  <si>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</si>
  <si>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</si>
  <si>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</si>
  <si>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</si>
  <si>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</si>
  <si>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</si>
  <si>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</si>
  <si>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</si>
  <si>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</si>
  <si>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</si>
  <si>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</si>
  <si>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</si>
  <si>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</si>
  <si>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</si>
  <si>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</si>
  <si>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</si>
  <si>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</si>
  <si>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</si>
  <si>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</si>
  <si>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</si>
  <si>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</si>
  <si>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</si>
  <si>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</si>
  <si>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</si>
  <si>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</si>
  <si>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</si>
  <si>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</si>
  <si>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</si>
  <si>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</si>
  <si>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</si>
  <si>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</si>
  <si>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</si>
  <si>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</si>
  <si>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</si>
  <si>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</si>
  <si>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</si>
  <si>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</si>
  <si>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</si>
  <si>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</si>
  <si>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</si>
  <si>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</si>
  <si>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</si>
  <si>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</si>
  <si>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</si>
  <si>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</si>
  <si>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</si>
  <si>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</si>
  <si>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</si>
  <si>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</si>
  <si>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</si>
  <si>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</si>
  <si>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</si>
  <si>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</si>
  <si>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</si>
  <si>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</si>
  <si>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</si>
  <si>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</si>
  <si>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</si>
  <si>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</si>
  <si>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</si>
  <si>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</si>
  <si>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</si>
  <si>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</si>
  <si>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</si>
  <si>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</si>
  <si>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</si>
  <si>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</si>
  <si>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</si>
  <si>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</si>
  <si>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</si>
  <si>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</si>
  <si>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</si>
  <si>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</si>
  <si>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</si>
  <si>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</si>
  <si>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</si>
  <si>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</si>
  <si>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</si>
  <si>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</si>
  <si>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</si>
  <si>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</si>
  <si>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</si>
  <si>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</si>
  <si>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</si>
  <si>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</si>
  <si>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</si>
  <si>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</si>
  <si>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</si>
  <si>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</si>
  <si>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</si>
  <si>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</si>
  <si>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</si>
  <si>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</si>
  <si>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</si>
  <si>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</si>
  <si>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</si>
  <si>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</si>
  <si>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</si>
  <si>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</si>
  <si>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</si>
  <si>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</si>
  <si>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</si>
  <si>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</si>
  <si>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</si>
  <si>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</si>
  <si>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</si>
  <si>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</si>
  <si>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</si>
  <si>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</si>
  <si>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</si>
  <si>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</si>
  <si>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</si>
  <si>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</si>
  <si>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</si>
  <si>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</si>
  <si>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</si>
  <si>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</si>
  <si>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</si>
  <si>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</si>
  <si>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</si>
  <si>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</si>
  <si>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</si>
  <si>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</si>
  <si>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</si>
  <si>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</si>
  <si>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</si>
  <si>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</si>
  <si>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</si>
  <si>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</si>
  <si>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</si>
  <si>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</si>
  <si>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</si>
  <si>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</si>
  <si>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</si>
  <si>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</si>
  <si>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</si>
  <si>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</si>
  <si>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</si>
  <si>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</si>
  <si>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</si>
  <si>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</si>
  <si>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</si>
  <si>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</si>
  <si>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</si>
  <si>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</si>
  <si>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</si>
  <si>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</si>
  <si>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</si>
  <si>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</si>
  <si>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</si>
  <si>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</si>
  <si>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</si>
  <si>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</si>
  <si>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</si>
  <si>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</si>
  <si>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</si>
  <si>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</si>
  <si>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</si>
  <si>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</si>
  <si>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</si>
  <si>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</si>
  <si>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</si>
  <si>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</si>
  <si>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</si>
  <si>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</si>
  <si>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</si>
  <si>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</si>
  <si>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</si>
  <si>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</si>
  <si>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</si>
  <si>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</si>
  <si>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</si>
  <si>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</si>
  <si>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</si>
  <si>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</si>
  <si>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</si>
  <si>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</si>
  <si>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</si>
  <si>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</si>
  <si>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</si>
  <si>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</si>
  <si>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</si>
  <si>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</si>
  <si>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</si>
  <si>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</si>
  <si>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</si>
  <si>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</si>
  <si>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</si>
  <si>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</si>
  <si>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</si>
  <si>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</si>
  <si>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</si>
  <si>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</si>
  <si>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</si>
  <si>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</si>
  <si>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</si>
  <si>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</si>
  <si>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</si>
  <si>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</si>
  <si>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</si>
  <si>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</si>
  <si>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</si>
  <si>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</si>
  <si>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</si>
  <si>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</si>
  <si>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</si>
  <si>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</si>
  <si>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</si>
  <si>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</si>
  <si>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</si>
  <si>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</si>
  <si>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</si>
  <si>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</si>
  <si>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</si>
  <si>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</si>
  <si>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</si>
  <si>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</si>
  <si>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</si>
  <si>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</si>
  <si>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</si>
  <si>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</si>
  <si>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</si>
  <si>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</si>
  <si>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</si>
  <si>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</si>
  <si>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</si>
  <si>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</si>
  <si>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</si>
  <si>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</si>
  <si>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</si>
  <si>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</si>
  <si>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</si>
  <si>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</si>
  <si>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</si>
  <si>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</si>
  <si>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</si>
  <si>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</si>
  <si>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</si>
  <si>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</si>
  <si>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</si>
  <si>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</si>
  <si>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</si>
  <si>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</si>
  <si>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</si>
  <si>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</si>
  <si>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</si>
  <si>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</si>
  <si>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</si>
  <si>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</si>
  <si>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</si>
  <si>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</si>
  <si>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</si>
  <si>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</si>
  <si>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</si>
  <si>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</si>
  <si>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</si>
  <si>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</si>
  <si>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</si>
  <si>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</si>
  <si>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</si>
  <si>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</si>
  <si>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</si>
  <si>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</si>
  <si>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</si>
  <si>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</si>
  <si>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</si>
  <si>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</si>
  <si>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</si>
  <si>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</si>
  <si>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</si>
  <si>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</si>
  <si>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</si>
  <si>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</si>
  <si>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</si>
  <si>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</si>
  <si>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</si>
  <si>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</si>
  <si>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</si>
  <si>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</si>
  <si>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</si>
  <si>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</si>
  <si>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</si>
  <si>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</si>
  <si>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</si>
  <si>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</si>
  <si>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</si>
  <si>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</si>
  <si>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</si>
  <si>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</si>
  <si>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</si>
  <si>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</si>
  <si>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</si>
  <si>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</si>
  <si>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</si>
  <si>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</si>
  <si>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</si>
  <si>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</si>
  <si>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</si>
  <si>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</si>
  <si>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</si>
  <si>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</si>
  <si>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</si>
  <si>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</si>
  <si>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</si>
  <si>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</si>
  <si>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</si>
  <si>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</si>
  <si>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</si>
  <si>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</si>
  <si>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</si>
  <si>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</si>
  <si>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</si>
  <si>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</si>
  <si>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</si>
  <si>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</si>
  <si>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</si>
  <si>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</si>
  <si>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</si>
  <si>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</si>
  <si>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</si>
  <si>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</si>
  <si>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</si>
  <si>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</si>
  <si>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</si>
  <si>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</si>
  <si>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</si>
  <si>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</si>
  <si>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</si>
  <si>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</si>
  <si>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</si>
  <si>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</si>
  <si>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</si>
  <si>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</si>
  <si>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</si>
  <si>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</si>
  <si>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</si>
  <si>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</si>
  <si>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</si>
  <si>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</si>
  <si>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</si>
  <si>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</si>
  <si>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</si>
  <si>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</si>
  <si>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</si>
  <si>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</si>
  <si>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</si>
  <si>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</si>
  <si>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</si>
  <si>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</si>
  <si>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</si>
  <si>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</si>
  <si>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</si>
  <si>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</si>
  <si>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</si>
  <si>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</si>
  <si>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</si>
  <si>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</si>
  <si>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</si>
  <si>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</si>
  <si>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</si>
  <si>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</si>
  <si>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</si>
  <si>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</si>
  <si>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</si>
  <si>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</si>
  <si>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</si>
  <si>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</si>
  <si>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</si>
  <si>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</si>
  <si>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</si>
  <si>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</si>
  <si>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</si>
  <si>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</si>
  <si>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</si>
  <si>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</si>
  <si>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</si>
  <si>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</si>
  <si>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</si>
  <si>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</si>
  <si>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</si>
  <si>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</si>
  <si>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</si>
  <si>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</si>
  <si>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</si>
  <si>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</si>
  <si>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</si>
  <si>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</si>
  <si>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</si>
  <si>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</si>
  <si>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</si>
  <si>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</si>
  <si>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</si>
  <si>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</si>
  <si>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</si>
  <si>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</si>
  <si>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</si>
  <si>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</si>
  <si>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</si>
  <si>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</si>
  <si>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</si>
  <si>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</si>
  <si>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</si>
  <si>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</si>
  <si>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</si>
  <si>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</si>
  <si>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</si>
  <si>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</si>
  <si>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</si>
  <si>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</si>
  <si>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</si>
  <si>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</si>
  <si>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</si>
  <si>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</si>
  <si>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</si>
  <si>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</si>
  <si>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</si>
  <si>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</si>
  <si>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</si>
  <si>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</si>
  <si>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</si>
  <si>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</si>
  <si>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</si>
  <si>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</si>
  <si>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</si>
  <si>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</si>
  <si>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</si>
  <si>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</si>
  <si>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</si>
  <si>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</si>
  <si>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</si>
  <si>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</si>
  <si>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</si>
  <si>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</si>
  <si>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</si>
  <si>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</si>
  <si>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</si>
  <si>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</si>
  <si>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</si>
  <si>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</si>
  <si>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</si>
  <si>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</si>
  <si>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</si>
  <si>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</si>
  <si>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</si>
  <si>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</si>
  <si>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</si>
  <si>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</si>
  <si>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</si>
  <si>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</si>
  <si>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</si>
  <si>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</si>
  <si>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</si>
  <si>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</si>
  <si>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</si>
  <si>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</si>
  <si>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</si>
  <si>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</si>
  <si>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</si>
  <si>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</si>
  <si>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</si>
  <si>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</si>
  <si>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</si>
  <si>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</si>
  <si>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</si>
  <si>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</si>
  <si>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</si>
  <si>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</si>
  <si>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</si>
  <si>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</si>
  <si>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</si>
  <si>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</si>
  <si>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</si>
  <si>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</si>
  <si>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</si>
  <si>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</si>
  <si>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</si>
  <si>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</si>
  <si>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</si>
  <si>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</si>
  <si>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</si>
  <si>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</si>
  <si>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</si>
  <si>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</si>
  <si>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</si>
  <si>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</si>
  <si>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</si>
  <si>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</si>
  <si>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</si>
  <si>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</si>
  <si>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</si>
  <si>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</si>
  <si>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</si>
  <si>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</si>
  <si>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</si>
  <si>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</si>
  <si>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</si>
  <si>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</si>
  <si>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</si>
  <si>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</si>
  <si>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</si>
  <si>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</si>
  <si>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</si>
  <si>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</si>
  <si>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</si>
  <si>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</si>
  <si>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</si>
  <si>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</si>
  <si>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</si>
  <si>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</si>
  <si>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</si>
  <si>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</si>
  <si>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</si>
  <si>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</si>
  <si>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</si>
  <si>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</si>
  <si>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</si>
  <si>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</si>
  <si>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</si>
  <si>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</si>
  <si>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</si>
  <si>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</si>
  <si>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</si>
  <si>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</si>
  <si>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</si>
  <si>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</si>
  <si>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</si>
  <si>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</si>
  <si>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</si>
  <si>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</si>
  <si>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</si>
  <si>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</si>
  <si>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</si>
  <si>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</si>
  <si>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</si>
  <si>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</si>
  <si>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</si>
  <si>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</si>
  <si>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</si>
  <si>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</si>
  <si>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</si>
  <si>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</si>
  <si>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</si>
  <si>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</si>
  <si>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</si>
  <si>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</si>
  <si>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</si>
  <si>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</si>
  <si>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</si>
  <si>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</si>
  <si>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</si>
  <si>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</si>
  <si>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</si>
  <si>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</si>
  <si>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</si>
  <si>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</si>
  <si>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</si>
  <si>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</si>
  <si>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</si>
  <si>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</si>
  <si>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</si>
  <si>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</si>
  <si>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</si>
  <si>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</si>
  <si>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</si>
  <si>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</si>
  <si>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</si>
  <si>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</si>
  <si>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</si>
  <si>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</si>
  <si>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</si>
  <si>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</si>
  <si>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</si>
  <si>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</si>
  <si>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</si>
  <si>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</si>
  <si>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</si>
  <si>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</si>
  <si>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</si>
  <si>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</si>
  <si>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</si>
  <si>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</si>
  <si>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</si>
  <si>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</si>
  <si>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</si>
  <si>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</si>
  <si>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</si>
  <si>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</si>
  <si>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</si>
  <si>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</si>
  <si>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</si>
  <si>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</si>
  <si>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</si>
  <si>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</si>
  <si>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</si>
  <si>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</si>
  <si>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</si>
  <si>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</si>
  <si>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</si>
  <si>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</si>
  <si>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</si>
  <si>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</si>
  <si>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</si>
  <si>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</si>
  <si>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</si>
  <si>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</si>
  <si>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</si>
  <si>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</si>
  <si>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</si>
  <si>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</si>
  <si>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</si>
  <si>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</si>
  <si>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</si>
  <si>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</si>
  <si>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</si>
  <si>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</si>
  <si>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</si>
  <si>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</si>
  <si>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</si>
  <si>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</si>
  <si>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</si>
  <si>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</si>
  <si>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</si>
  <si>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</si>
  <si>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</si>
  <si>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</si>
  <si>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</si>
  <si>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</si>
  <si>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</si>
  <si>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</si>
  <si>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</si>
  <si>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</si>
  <si>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</si>
  <si>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</si>
  <si>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</si>
  <si>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</si>
  <si>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</si>
  <si>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</si>
  <si>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</si>
  <si>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</si>
  <si>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</si>
  <si>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</si>
  <si>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</si>
  <si>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</si>
  <si>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</si>
  <si>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</si>
  <si>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</si>
  <si>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</si>
  <si>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</si>
  <si>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</si>
  <si>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</si>
  <si>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</si>
  <si>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</si>
  <si>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</si>
  <si>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</si>
  <si>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</si>
  <si>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</si>
  <si>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</si>
  <si>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</si>
  <si>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</si>
  <si>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</si>
  <si>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</si>
  <si>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</si>
  <si>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</si>
  <si>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</si>
  <si>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</si>
  <si>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</si>
  <si>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</si>
  <si>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</si>
  <si>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</si>
  <si>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</si>
  <si>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</si>
  <si>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</si>
  <si>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</si>
  <si>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</si>
  <si>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</si>
  <si>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</si>
  <si>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</si>
  <si>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</si>
  <si>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</si>
  <si>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</si>
  <si>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</si>
  <si>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</si>
  <si>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</si>
  <si>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</si>
  <si>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</si>
  <si>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</si>
  <si>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</si>
  <si>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</si>
  <si>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</si>
  <si>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</si>
  <si>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</si>
  <si>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</si>
  <si>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</si>
  <si>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</si>
  <si>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</si>
  <si>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</si>
  <si>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</si>
  <si>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</si>
  <si>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</si>
  <si>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</si>
  <si>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</si>
  <si>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</si>
  <si>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</si>
  <si>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</si>
  <si>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</si>
  <si>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</si>
  <si>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</si>
  <si>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</si>
  <si>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</si>
  <si>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</si>
  <si>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</si>
  <si>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</si>
  <si>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</si>
  <si>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</si>
  <si>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</si>
  <si>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</si>
  <si>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</si>
  <si>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</si>
  <si>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</si>
  <si>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</si>
  <si>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</si>
  <si>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</si>
  <si>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</si>
  <si>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</si>
  <si>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</si>
  <si>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</si>
  <si>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</si>
  <si>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</si>
  <si>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</si>
  <si>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</si>
  <si>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</si>
  <si>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</si>
  <si>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</si>
  <si>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</si>
  <si>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</si>
  <si>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</si>
  <si>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</si>
  <si>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</si>
  <si>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</si>
  <si>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</si>
  <si>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</si>
  <si>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</si>
  <si>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</si>
  <si>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</si>
  <si>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</si>
  <si>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</si>
  <si>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</si>
  <si>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</si>
  <si>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</si>
  <si>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</si>
  <si>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</si>
  <si>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</si>
  <si>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</si>
  <si>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</si>
  <si>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</si>
  <si>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</si>
  <si>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</si>
  <si>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</si>
  <si>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</si>
  <si>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</si>
  <si>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</si>
  <si>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</si>
  <si>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</si>
  <si>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</si>
  <si>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</si>
  <si>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</si>
  <si>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</si>
  <si>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</si>
  <si>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</si>
  <si>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</si>
  <si>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</si>
  <si>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</si>
  <si>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</si>
  <si>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</si>
  <si>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</si>
  <si>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</si>
  <si>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</si>
  <si>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</si>
  <si>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</si>
  <si>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</si>
  <si>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</si>
  <si>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</si>
  <si>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</si>
  <si>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</si>
  <si>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</si>
  <si>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</si>
  <si>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</si>
  <si>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</si>
  <si>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</si>
  <si>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</si>
  <si>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</si>
  <si>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</si>
  <si>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</si>
  <si>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</si>
  <si>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</si>
  <si>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</si>
  <si>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</si>
  <si>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</si>
  <si>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</si>
  <si>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</si>
  <si>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</si>
  <si>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</si>
  <si>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</si>
  <si>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</si>
  <si>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</si>
  <si>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</si>
  <si>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</si>
  <si>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</si>
  <si>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</si>
  <si>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</si>
  <si>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</si>
  <si>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</si>
  <si>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</si>
  <si>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</si>
  <si>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</si>
  <si>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</si>
  <si>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</si>
  <si>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</si>
  <si>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</si>
  <si>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</si>
  <si>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</si>
  <si>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</si>
  <si>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</si>
  <si>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</si>
  <si>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</si>
  <si>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</si>
  <si>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</si>
  <si>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</si>
  <si>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</si>
  <si>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</si>
  <si>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</si>
  <si>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</si>
  <si>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</si>
  <si>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</si>
  <si>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</si>
  <si>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</si>
  <si>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</si>
  <si>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</si>
  <si>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</si>
  <si>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</si>
  <si>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</si>
  <si>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</si>
  <si>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</si>
  <si>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</si>
  <si>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</si>
  <si>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</si>
  <si>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</si>
  <si>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</si>
  <si>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</si>
  <si>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</si>
  <si>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</si>
  <si>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</si>
  <si>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</si>
  <si>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</si>
  <si>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</si>
  <si>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</si>
  <si>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</si>
  <si>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</si>
  <si>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</si>
  <si>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</si>
  <si>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</si>
  <si>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</si>
  <si>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</si>
  <si>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</si>
  <si>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</si>
  <si>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</si>
  <si>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</si>
  <si>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</si>
  <si>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</si>
  <si>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</si>
  <si>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</si>
  <si>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</si>
  <si>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</si>
  <si>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</si>
  <si>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</si>
  <si>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</si>
  <si>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</si>
  <si>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</si>
  <si>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</si>
  <si>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</si>
  <si>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</si>
  <si>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</si>
  <si>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</si>
  <si>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</si>
  <si>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</si>
  <si>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</si>
  <si>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</si>
  <si>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</si>
  <si>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</si>
  <si>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</si>
  <si>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</si>
  <si>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</si>
  <si>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</si>
  <si>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</si>
  <si>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</si>
  <si>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</si>
  <si>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</si>
  <si>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</si>
  <si>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</si>
  <si>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</si>
  <si>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</si>
  <si>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</si>
  <si>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</si>
  <si>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</si>
  <si>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</si>
  <si>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</si>
  <si>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</si>
  <si>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</si>
  <si>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</si>
  <si>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</si>
  <si>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</si>
  <si>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</si>
  <si>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</si>
  <si>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</si>
  <si>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</si>
  <si>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</si>
  <si>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</si>
  <si>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</si>
  <si>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</si>
  <si>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</si>
  <si>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</si>
  <si>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</si>
  <si>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</si>
  <si>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</si>
  <si>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</si>
  <si>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</si>
  <si>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</si>
  <si>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</si>
  <si>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</si>
  <si>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</si>
  <si>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</si>
  <si>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</si>
  <si>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</si>
  <si>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</si>
  <si>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</si>
  <si>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</si>
  <si>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</si>
  <si>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</si>
  <si>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</si>
  <si>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</si>
  <si>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</si>
  <si>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</si>
  <si>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</si>
  <si>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</si>
  <si>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</si>
  <si>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</si>
  <si>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</si>
  <si>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</si>
  <si>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</si>
  <si>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</si>
  <si>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</si>
  <si>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</si>
  <si>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</si>
  <si>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</si>
  <si>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</si>
  <si>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</si>
  <si>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</si>
  <si>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</si>
  <si>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</si>
  <si>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</si>
  <si>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</si>
  <si>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</si>
  <si>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</si>
  <si>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</si>
  <si>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</si>
  <si>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</si>
  <si>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</si>
  <si>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</si>
  <si>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</si>
  <si>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</si>
  <si>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</si>
  <si>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</si>
  <si>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</si>
  <si>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</si>
  <si>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</si>
  <si>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</si>
  <si>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</si>
  <si>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</si>
  <si>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</si>
  <si>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</si>
  <si>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</si>
  <si>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</si>
  <si>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</si>
  <si>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</si>
  <si>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</si>
  <si>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</si>
  <si>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</si>
  <si>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</si>
  <si>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</si>
  <si>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</si>
  <si>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</si>
  <si>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</si>
  <si>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</si>
  <si>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</si>
  <si>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</si>
  <si>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</si>
  <si>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</si>
  <si>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</si>
  <si>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</si>
  <si>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</si>
  <si>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</si>
  <si>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</si>
  <si>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</si>
  <si>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</si>
  <si>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</si>
  <si>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</si>
  <si>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</si>
  <si>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</si>
  <si>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</si>
  <si>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</si>
  <si>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</si>
  <si>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</si>
  <si>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</si>
  <si>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</si>
  <si>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</si>
  <si>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</si>
  <si>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</si>
  <si>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</si>
  <si>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</si>
  <si>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</si>
  <si>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</si>
  <si>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</si>
  <si>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</si>
  <si>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</si>
  <si>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</si>
  <si>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</si>
  <si>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</si>
  <si>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</si>
  <si>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</si>
  <si>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</si>
  <si>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</si>
  <si>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</si>
  <si>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</si>
  <si>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</si>
  <si>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</si>
  <si>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</si>
  <si>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</si>
  <si>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</si>
  <si>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</si>
  <si>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</si>
  <si>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</si>
  <si>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</si>
  <si>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</si>
  <si>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</si>
  <si>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</si>
  <si>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</si>
  <si>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</si>
  <si>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</si>
  <si>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</si>
  <si>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</si>
  <si>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</si>
  <si>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</si>
  <si>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</si>
  <si>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</si>
  <si>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</si>
  <si>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</si>
  <si>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</si>
  <si>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</si>
  <si>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</si>
  <si>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</si>
  <si>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</si>
  <si>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</si>
  <si>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</si>
  <si>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</si>
  <si>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</si>
  <si>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</si>
  <si>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</si>
  <si>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</si>
  <si>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</si>
  <si>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</si>
  <si>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</si>
  <si>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</si>
  <si>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</si>
  <si>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</si>
  <si>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</si>
  <si>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</si>
  <si>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</si>
  <si>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</si>
  <si>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</si>
  <si>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</si>
  <si>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</si>
  <si>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</si>
  <si>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</si>
  <si>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</si>
  <si>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</si>
  <si>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</si>
  <si>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</si>
  <si>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</si>
  <si>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</si>
  <si>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</si>
  <si>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</si>
  <si>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</si>
  <si>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</si>
  <si>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</si>
  <si>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</si>
  <si>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</si>
  <si>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</si>
  <si>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</si>
  <si>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</si>
  <si>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</si>
  <si>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</si>
  <si>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</si>
  <si>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</si>
  <si>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</si>
  <si>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</si>
  <si>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</si>
  <si>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</si>
  <si>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</si>
  <si>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</si>
  <si>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</si>
  <si>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</si>
  <si>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</si>
  <si>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</si>
  <si>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</si>
  <si>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</si>
  <si>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</si>
  <si>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</si>
  <si>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</si>
  <si>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</si>
  <si>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</si>
  <si>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</si>
  <si>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</si>
  <si>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</si>
  <si>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</si>
  <si>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</si>
  <si>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</si>
  <si>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</si>
  <si>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</si>
  <si>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</si>
  <si>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</si>
  <si>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</si>
  <si>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</si>
  <si>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</si>
  <si>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</si>
  <si>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</si>
  <si>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</si>
  <si>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</si>
  <si>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</si>
  <si>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</si>
  <si>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</si>
  <si>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</si>
  <si>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</si>
  <si>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</si>
  <si>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</si>
  <si>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</si>
  <si>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</si>
  <si>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</si>
  <si>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</si>
  <si>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</si>
  <si>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</si>
  <si>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</si>
  <si>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</si>
  <si>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</si>
  <si>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</si>
  <si>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</si>
  <si>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</si>
  <si>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</si>
  <si>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</si>
  <si>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</si>
  <si>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</si>
  <si>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</si>
  <si>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</si>
  <si>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</si>
  <si>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</si>
  <si>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</si>
  <si>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</si>
  <si>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</si>
  <si>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</si>
  <si>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</si>
  <si>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</si>
  <si>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</si>
  <si>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</si>
  <si>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</si>
  <si>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</si>
  <si>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</si>
  <si>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</si>
  <si>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</si>
  <si>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</si>
  <si>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</si>
  <si>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</si>
  <si>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</si>
  <si>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</si>
  <si>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</si>
  <si>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</si>
  <si>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</si>
  <si>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</si>
  <si>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</si>
  <si>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</si>
  <si>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</si>
  <si>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</si>
  <si>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</si>
  <si>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</si>
  <si>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</si>
  <si>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</si>
  <si>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</si>
  <si>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</si>
  <si>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</si>
  <si>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</si>
  <si>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</si>
  <si>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</si>
  <si>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</si>
  <si>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</si>
  <si>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</si>
  <si>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</si>
  <si>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</si>
  <si>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</si>
  <si>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</si>
  <si>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</si>
  <si>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</si>
  <si>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</si>
  <si>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</si>
  <si>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</si>
  <si>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</si>
  <si>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</si>
  <si>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</si>
  <si>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</si>
  <si>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</si>
  <si>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</si>
  <si>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</si>
  <si>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</si>
  <si>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</si>
  <si>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</si>
  <si>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</si>
  <si>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</si>
  <si>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</si>
  <si>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</si>
  <si>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</si>
  <si>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</si>
  <si>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</si>
  <si>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</si>
  <si>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</si>
  <si>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</si>
  <si>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</si>
  <si>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</si>
  <si>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</si>
  <si>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</si>
  <si>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</si>
  <si>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</si>
  <si>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</si>
  <si>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</si>
  <si>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</si>
  <si>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</si>
  <si>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</si>
  <si>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</si>
  <si>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</si>
  <si>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</si>
  <si>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</si>
  <si>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</si>
  <si>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</si>
  <si>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</si>
  <si>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</si>
  <si>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</si>
  <si>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</si>
  <si>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</si>
  <si>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</si>
  <si>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</si>
  <si>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</si>
  <si>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</si>
  <si>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</si>
  <si>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</si>
  <si>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</si>
  <si>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</si>
  <si>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</si>
  <si>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</si>
  <si>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</si>
  <si>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</si>
  <si>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</si>
  <si>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</si>
  <si>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</si>
  <si>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</si>
  <si>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</si>
  <si>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</si>
  <si>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</si>
  <si>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</si>
  <si>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</si>
  <si>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</si>
  <si>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</si>
  <si>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</si>
  <si>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</si>
  <si>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</si>
  <si>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</si>
  <si>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</si>
  <si>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</si>
  <si>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</si>
  <si>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</si>
  <si>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</si>
  <si>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</si>
  <si>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</si>
  <si>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</si>
  <si>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</si>
  <si>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</si>
  <si>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</si>
  <si>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</si>
  <si>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</si>
  <si>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</si>
  <si>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</si>
  <si>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</si>
  <si>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</si>
  <si>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</si>
  <si>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</si>
  <si>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</si>
  <si>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</si>
  <si>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</si>
  <si>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</si>
  <si>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</si>
  <si>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</si>
  <si>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</si>
  <si>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</si>
  <si>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</si>
  <si>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</si>
  <si>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</si>
  <si>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</si>
  <si>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</si>
  <si>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</si>
  <si>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</si>
  <si>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</si>
  <si>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</si>
  <si>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</si>
  <si>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</si>
  <si>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</si>
  <si>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</si>
  <si>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</si>
  <si>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</si>
  <si>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</si>
  <si>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</si>
  <si>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</si>
  <si>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</si>
  <si>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</si>
  <si>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</si>
  <si>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</si>
  <si>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</si>
  <si>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</si>
  <si>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</si>
  <si>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</si>
  <si>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</si>
  <si>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</si>
  <si>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</si>
  <si>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</si>
  <si>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</si>
  <si>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</si>
  <si>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</si>
  <si>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</si>
  <si>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</si>
  <si>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</si>
  <si>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</si>
  <si>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</si>
  <si>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</si>
  <si>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</si>
  <si>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</si>
  <si>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</si>
  <si>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</si>
  <si>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</si>
  <si>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</si>
  <si>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</si>
  <si>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</si>
  <si>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</si>
  <si>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</si>
  <si>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</si>
  <si>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</si>
  <si>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</si>
  <si>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</si>
  <si>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</si>
  <si>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</si>
  <si>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</si>
  <si>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</si>
  <si>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</si>
  <si>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</si>
  <si>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</si>
  <si>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</si>
  <si>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</si>
  <si>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</si>
  <si>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</si>
  <si>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</si>
  <si>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</si>
  <si>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</si>
  <si>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</si>
  <si>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</si>
  <si>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</si>
  <si>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</si>
  <si>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</si>
  <si>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</si>
  <si>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</si>
  <si>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</si>
  <si>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</si>
  <si>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</si>
  <si>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</si>
  <si>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</si>
  <si>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</si>
  <si>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</si>
  <si>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</si>
  <si>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</si>
  <si>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</si>
  <si>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</si>
  <si>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</si>
  <si>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</si>
  <si>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</si>
  <si>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</si>
  <si>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</si>
  <si>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</si>
  <si>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</si>
  <si>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</si>
  <si>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</si>
  <si>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</si>
  <si>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</si>
  <si>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</si>
  <si>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</si>
  <si>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</si>
  <si>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</si>
  <si>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</si>
  <si>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</si>
  <si>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</si>
  <si>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</si>
  <si>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</si>
  <si>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</si>
  <si>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</si>
  <si>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</si>
  <si>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</si>
  <si>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</si>
  <si>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</si>
  <si>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</si>
  <si>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</si>
  <si>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</si>
  <si>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</si>
  <si>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</si>
  <si>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</si>
  <si>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</si>
  <si>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</si>
  <si>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</si>
  <si>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</si>
  <si>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</si>
  <si>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</si>
  <si>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</si>
  <si>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</si>
  <si>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</si>
  <si>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</si>
  <si>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</si>
  <si>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</si>
  <si>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</si>
  <si>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</si>
  <si>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</si>
  <si>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</si>
  <si>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</si>
  <si>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</si>
  <si>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</si>
  <si>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</si>
  <si>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</si>
  <si>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</si>
  <si>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</si>
  <si>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</si>
  <si>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</si>
  <si>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</si>
  <si>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</si>
  <si>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</si>
  <si>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</si>
  <si>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</si>
  <si>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</si>
  <si>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</si>
  <si>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</si>
  <si>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</si>
  <si>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</si>
  <si>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</si>
  <si>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</si>
  <si>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</si>
  <si>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</si>
  <si>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</si>
  <si>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</si>
  <si>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</si>
  <si>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</si>
  <si>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</si>
  <si>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</si>
  <si>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</si>
  <si>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</si>
  <si>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</si>
  <si>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</si>
  <si>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</si>
  <si>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</si>
  <si>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</si>
  <si>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</si>
  <si>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</si>
  <si>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</si>
  <si>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</si>
  <si>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</si>
  <si>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</si>
  <si>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</si>
  <si>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</si>
  <si>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</si>
  <si>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</si>
  <si>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</si>
  <si>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</si>
  <si>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</si>
  <si>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</si>
  <si>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</si>
  <si>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</si>
  <si>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</si>
  <si>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</si>
  <si>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</si>
  <si>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</si>
  <si>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</si>
  <si>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</si>
  <si>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</si>
  <si>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</si>
  <si>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</si>
  <si>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</si>
  <si>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</si>
  <si>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</si>
  <si>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</si>
  <si>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</si>
  <si>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</si>
  <si>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</si>
  <si>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</si>
  <si>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</si>
  <si>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</si>
  <si>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</si>
  <si>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</si>
  <si>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</si>
  <si>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</si>
  <si>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</si>
  <si>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</si>
  <si>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</si>
  <si>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</si>
  <si>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</si>
  <si>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</si>
  <si>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</si>
  <si>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</si>
  <si>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</si>
  <si>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</si>
  <si>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</si>
  <si>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</si>
  <si>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</si>
  <si>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</si>
  <si>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</si>
  <si>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</si>
  <si>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</si>
  <si>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</si>
  <si>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</si>
  <si>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</si>
  <si>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</si>
  <si>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</si>
  <si>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</si>
  <si>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</si>
  <si>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</si>
  <si>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</si>
  <si>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</si>
  <si>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</si>
  <si>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</si>
  <si>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</si>
  <si>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</si>
  <si>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</si>
  <si>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</si>
  <si>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</si>
  <si>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</si>
  <si>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</si>
  <si>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</si>
  <si>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</si>
  <si>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</si>
  <si>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</si>
  <si>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</si>
  <si>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</si>
  <si>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</si>
  <si>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</si>
  <si>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</si>
  <si>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</si>
  <si>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</si>
  <si>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</si>
  <si>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</si>
  <si>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</si>
  <si>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</si>
  <si>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</si>
  <si>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</si>
  <si>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</si>
  <si>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</si>
  <si>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</si>
  <si>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</si>
  <si>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</si>
  <si>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</si>
  <si>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</si>
  <si>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</si>
  <si>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</si>
  <si>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</si>
  <si>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</si>
  <si>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</si>
  <si>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</si>
  <si>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</si>
  <si>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</si>
  <si>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</si>
  <si>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</si>
  <si>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</si>
  <si>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</si>
  <si>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</si>
  <si>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</si>
  <si>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</si>
  <si>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</si>
  <si>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</si>
  <si>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</si>
  <si>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</si>
  <si>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</si>
  <si>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</si>
  <si>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</si>
  <si>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</si>
  <si>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</si>
  <si>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</si>
  <si>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</si>
  <si>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</si>
  <si>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</si>
  <si>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</si>
  <si>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</si>
  <si>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</si>
  <si>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</si>
  <si>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</si>
  <si>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</si>
  <si>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</si>
  <si>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</si>
  <si>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</si>
  <si>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</si>
  <si>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</si>
  <si>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</si>
  <si>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</si>
  <si>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</si>
  <si>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</si>
  <si>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</si>
  <si>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</si>
  <si>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</si>
  <si>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</si>
  <si>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</si>
  <si>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</si>
  <si>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</si>
  <si>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</si>
  <si>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</si>
  <si>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</si>
  <si>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</si>
  <si>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</si>
  <si>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</si>
  <si>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</si>
  <si>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</si>
  <si>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</si>
  <si>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</si>
  <si>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</si>
  <si>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</si>
  <si>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</si>
  <si>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</si>
  <si>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</si>
  <si>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</si>
  <si>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</si>
  <si>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</si>
  <si>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</si>
  <si>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</si>
  <si>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</si>
  <si>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</si>
  <si>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</si>
  <si>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</si>
  <si>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</si>
  <si>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</si>
  <si>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</si>
  <si>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</si>
  <si>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</si>
  <si>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</si>
  <si>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</si>
  <si>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</si>
  <si>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</si>
  <si>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</si>
  <si>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</si>
  <si>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</si>
  <si>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</si>
  <si>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</si>
  <si>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</si>
  <si>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</si>
  <si>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</si>
  <si>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</si>
  <si>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</si>
  <si>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</si>
  <si>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</si>
  <si>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</si>
  <si>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</si>
  <si>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</si>
  <si>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</si>
  <si>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</si>
  <si>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</si>
  <si>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</si>
  <si>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</si>
  <si>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</si>
  <si>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</si>
  <si>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</si>
  <si>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</si>
  <si>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</si>
  <si>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</si>
  <si>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</si>
  <si>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</si>
  <si>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</si>
  <si>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</si>
  <si>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</si>
  <si>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</si>
  <si>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</si>
  <si>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</si>
  <si>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</si>
  <si>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</si>
  <si>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</si>
  <si>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</si>
  <si>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</si>
  <si>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</si>
  <si>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</si>
  <si>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</si>
  <si>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</si>
  <si>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</si>
  <si>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</si>
  <si>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</si>
  <si>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</si>
  <si>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</si>
  <si>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</si>
  <si>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</si>
  <si>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</si>
  <si>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</si>
  <si>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</si>
  <si>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</si>
  <si>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</si>
  <si>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</si>
  <si>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</si>
  <si>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</si>
  <si>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</si>
  <si>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</si>
  <si>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</si>
  <si>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</si>
  <si>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</si>
  <si>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</si>
  <si>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</si>
  <si>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</si>
  <si>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</si>
  <si>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</si>
  <si>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</si>
  <si>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</si>
  <si>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</si>
  <si>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</si>
  <si>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</si>
  <si>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</si>
  <si>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</si>
  <si>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</si>
  <si>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</si>
  <si>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</si>
  <si>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</si>
  <si>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</si>
  <si>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</si>
  <si>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</si>
  <si>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</si>
  <si>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</si>
  <si>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</si>
  <si>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</si>
  <si>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</si>
  <si>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</si>
  <si>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</si>
  <si>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</si>
  <si>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</si>
  <si>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</si>
  <si>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</si>
  <si>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</si>
  <si>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</si>
  <si>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</si>
  <si>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</si>
  <si>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</si>
  <si>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</si>
  <si>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</si>
  <si>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</si>
  <si>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</si>
  <si>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</si>
  <si>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</si>
  <si>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</si>
  <si>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</si>
  <si>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</si>
  <si>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</si>
  <si>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</si>
  <si>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</si>
  <si>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</si>
  <si>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</si>
  <si>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</si>
  <si>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</si>
  <si>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</si>
  <si>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</si>
  <si>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</si>
  <si>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</si>
  <si>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</si>
  <si>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</si>
  <si>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</si>
  <si>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</si>
  <si>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</si>
  <si>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</si>
  <si>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</si>
  <si>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</si>
  <si>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</si>
  <si>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</si>
  <si>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</si>
  <si>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</si>
  <si>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</si>
  <si>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</si>
  <si>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</si>
  <si>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</si>
  <si>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</si>
  <si>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</si>
  <si>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</si>
  <si>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</si>
  <si>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</si>
  <si>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</si>
  <si>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</si>
  <si>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</si>
  <si>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</si>
  <si>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</si>
  <si>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</si>
  <si>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</si>
  <si>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</si>
  <si>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</si>
  <si>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</si>
  <si>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</si>
  <si>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</si>
  <si>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</si>
  <si>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</si>
  <si>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</si>
  <si>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</si>
  <si>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</si>
  <si>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</si>
  <si>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</si>
  <si>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</si>
  <si>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</si>
  <si>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</si>
  <si>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</si>
  <si>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</si>
  <si>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</si>
  <si>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</si>
  <si>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</si>
  <si>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</si>
  <si>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</si>
  <si>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</si>
  <si>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</si>
  <si>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</si>
  <si>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</si>
  <si>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</si>
  <si>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</si>
  <si>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</si>
  <si>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</si>
  <si>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</si>
  <si>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</si>
  <si>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</si>
  <si>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</si>
  <si>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</si>
  <si>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</si>
  <si>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</si>
  <si>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</si>
  <si>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</si>
  <si>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</si>
  <si>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</si>
  <si>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</si>
  <si>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</si>
  <si>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</si>
  <si>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</si>
  <si>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</si>
  <si>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</si>
  <si>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</si>
  <si>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</si>
  <si>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</si>
  <si>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</si>
  <si>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</si>
  <si>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</si>
  <si>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</si>
  <si>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</si>
  <si>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</si>
  <si>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</si>
  <si>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</si>
  <si>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</si>
  <si>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</si>
  <si>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</si>
  <si>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</si>
  <si>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</si>
  <si>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</si>
  <si>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</si>
  <si>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</si>
  <si>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</si>
  <si>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</si>
  <si>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</si>
  <si>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</si>
  <si>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</si>
  <si>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</si>
  <si>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</si>
  <si>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</si>
  <si>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</si>
  <si>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</si>
  <si>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</si>
  <si>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</si>
  <si>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</si>
  <si>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</si>
  <si>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</si>
  <si>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</si>
  <si>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</si>
  <si>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</si>
  <si>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</si>
  <si>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</si>
  <si>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</si>
  <si>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</si>
  <si>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</si>
  <si>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</si>
  <si>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</si>
  <si>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</si>
  <si>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</si>
  <si>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</si>
  <si>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</si>
  <si>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</si>
  <si>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</si>
  <si>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</si>
  <si>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</si>
  <si>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</si>
  <si>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</si>
  <si>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</si>
  <si>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</si>
  <si>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</si>
  <si>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</si>
  <si>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</si>
  <si>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</si>
  <si>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</si>
  <si>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</si>
  <si>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</si>
  <si>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</si>
  <si>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</si>
  <si>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</si>
  <si>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</si>
  <si>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</si>
  <si>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</si>
  <si>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</si>
  <si>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</si>
  <si>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</si>
  <si>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</si>
  <si>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</si>
  <si>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</si>
  <si>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</si>
  <si>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</si>
  <si>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</si>
  <si>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</si>
  <si>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</si>
  <si>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</si>
  <si>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</si>
  <si>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</si>
  <si>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</si>
  <si>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</si>
  <si>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</si>
  <si>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</si>
  <si>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</si>
  <si>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</si>
  <si>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</si>
  <si>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</si>
  <si>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</si>
  <si>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</si>
  <si>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</si>
  <si>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</si>
  <si>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</si>
  <si>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</si>
  <si>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</si>
  <si>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</si>
  <si>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</si>
  <si>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</si>
  <si>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</si>
  <si>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</si>
  <si>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</si>
  <si>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</si>
  <si>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</si>
  <si>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</si>
  <si>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</si>
  <si>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</si>
  <si>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</si>
  <si>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</si>
  <si>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</si>
  <si>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</si>
  <si>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</si>
  <si>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</si>
  <si>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</si>
  <si>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</si>
  <si>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</si>
  <si>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</si>
  <si>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</si>
  <si>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</si>
  <si>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</si>
  <si>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</si>
  <si>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</si>
  <si>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</si>
  <si>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</si>
  <si>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</si>
  <si>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</si>
  <si>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</si>
  <si>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</si>
  <si>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</si>
  <si>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</si>
  <si>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</si>
  <si>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</si>
  <si>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</si>
  <si>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</si>
  <si>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</si>
  <si>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</si>
  <si>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</si>
  <si>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</si>
  <si>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</si>
  <si>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</si>
  <si>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</si>
  <si>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</si>
  <si>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</si>
  <si>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</si>
  <si>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</si>
  <si>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</si>
  <si>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</si>
  <si>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</si>
  <si>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</si>
  <si>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</si>
  <si>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</si>
  <si>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</si>
  <si>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</si>
  <si>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</si>
  <si>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</si>
  <si>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</si>
  <si>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</si>
  <si>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</si>
  <si>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</si>
  <si>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</si>
  <si>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</si>
  <si>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</si>
  <si>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</si>
  <si>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</si>
  <si>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</si>
  <si>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</si>
  <si>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</si>
  <si>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</si>
  <si>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</si>
  <si>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</si>
  <si>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</si>
  <si>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</si>
  <si>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</si>
  <si>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</si>
  <si>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</si>
  <si>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</si>
  <si>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</si>
  <si>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</si>
  <si>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</si>
  <si>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</si>
  <si>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</si>
  <si>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</si>
  <si>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</si>
  <si>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</si>
  <si>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</si>
  <si>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</si>
  <si>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</si>
  <si>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</si>
  <si>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</si>
  <si>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</si>
  <si>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</si>
  <si>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</si>
  <si>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</si>
  <si>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</si>
  <si>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</si>
  <si>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</si>
  <si>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</si>
  <si>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</si>
  <si>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</si>
  <si>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</si>
  <si>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</si>
  <si>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</si>
  <si>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</si>
  <si>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</si>
  <si>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</si>
  <si>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</si>
  <si>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</si>
  <si>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</si>
  <si>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</si>
  <si>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</si>
  <si>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</si>
  <si>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</si>
  <si>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</si>
  <si>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</si>
  <si>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</si>
  <si>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</si>
  <si>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</si>
  <si>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</si>
  <si>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</si>
  <si>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</si>
  <si>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</si>
  <si>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</si>
  <si>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</si>
  <si>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</si>
  <si>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</si>
  <si>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</si>
  <si>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</si>
  <si>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</si>
  <si>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</si>
  <si>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</si>
  <si>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</si>
  <si>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</si>
  <si>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</si>
  <si>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</si>
  <si>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</si>
  <si>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</si>
  <si>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</si>
  <si>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</si>
  <si>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</si>
  <si>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</si>
  <si>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</si>
  <si>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</si>
  <si>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</si>
  <si>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</si>
  <si>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</si>
  <si>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</si>
  <si>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</si>
  <si>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</si>
  <si>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</si>
  <si>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</si>
  <si>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</si>
  <si>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</si>
  <si>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</si>
  <si>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</si>
  <si>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</si>
  <si>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</si>
  <si>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</si>
  <si>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</si>
  <si>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</si>
  <si>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</si>
  <si>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</si>
  <si>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</si>
  <si>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</si>
  <si>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</si>
  <si>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</si>
  <si>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</si>
  <si>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</si>
  <si>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</si>
  <si>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</si>
  <si>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</si>
  <si>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</si>
  <si>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</si>
  <si>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</si>
  <si>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</si>
  <si>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</si>
  <si>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</si>
  <si>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</si>
  <si>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</si>
  <si>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</si>
  <si>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</si>
  <si>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</si>
  <si>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</si>
  <si>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</si>
  <si>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</si>
  <si>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</si>
  <si>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</si>
  <si>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</si>
  <si>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</si>
  <si>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</si>
  <si>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</si>
  <si>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</si>
  <si>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</si>
  <si>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</si>
  <si>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</si>
  <si>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</si>
  <si>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</si>
  <si>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</si>
  <si>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</si>
  <si>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</si>
  <si>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</si>
  <si>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</si>
  <si>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</si>
  <si>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</si>
  <si>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</si>
  <si>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</si>
  <si>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</si>
  <si>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</si>
  <si>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</si>
  <si>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</si>
  <si>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</si>
  <si>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</si>
  <si>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</si>
  <si>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</si>
  <si>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</si>
  <si>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</si>
  <si>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</si>
  <si>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</si>
  <si>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</si>
  <si>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</si>
  <si>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</si>
  <si>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</si>
  <si>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</si>
  <si>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</si>
  <si>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</si>
  <si>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</si>
  <si>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</si>
  <si>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</si>
  <si>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</si>
  <si>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</si>
  <si>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</si>
  <si>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</si>
  <si>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</si>
  <si>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</si>
  <si>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</si>
  <si>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</si>
  <si>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</si>
  <si>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</si>
  <si>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</si>
  <si>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</si>
  <si>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</si>
  <si>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</si>
  <si>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</si>
  <si>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</si>
  <si>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</si>
  <si>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</si>
  <si>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</si>
  <si>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</si>
  <si>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</si>
  <si>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</si>
  <si>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</si>
  <si>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</si>
  <si>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</si>
  <si>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</si>
  <si>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</si>
  <si>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</si>
  <si>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</si>
  <si>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</si>
  <si>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</si>
  <si>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</si>
  <si>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</si>
  <si>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</si>
  <si>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</si>
  <si>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</si>
  <si>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</si>
  <si>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</si>
  <si>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</si>
  <si>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</si>
  <si>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</si>
  <si>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</si>
  <si>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</si>
  <si>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</si>
  <si>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</si>
  <si>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</si>
  <si>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</si>
  <si>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</si>
  <si>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</si>
  <si>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</si>
  <si>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</si>
  <si>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</si>
  <si>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</si>
  <si>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</si>
  <si>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</si>
  <si>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</si>
  <si>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</si>
  <si>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</si>
  <si>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</si>
  <si>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</si>
  <si>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</si>
  <si>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</si>
  <si>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</si>
  <si>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</si>
  <si>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</si>
  <si>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</si>
  <si>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</si>
  <si>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</si>
  <si>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</si>
  <si>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</si>
  <si>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</si>
  <si>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</si>
  <si>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</si>
  <si>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</si>
  <si>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</si>
  <si>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</si>
  <si>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</si>
  <si>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</si>
  <si>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</si>
  <si>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</si>
  <si>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</si>
  <si>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</si>
  <si>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</si>
  <si>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</si>
  <si>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</si>
  <si>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</si>
  <si>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</si>
  <si>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</si>
  <si>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</si>
  <si>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</si>
  <si>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</si>
  <si>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</si>
  <si>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</si>
  <si>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</si>
  <si>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</si>
  <si>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</si>
  <si>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</si>
  <si>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</si>
  <si>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</si>
  <si>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</si>
  <si>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</si>
  <si>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</si>
  <si>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</si>
  <si>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</si>
  <si>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</si>
  <si>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</si>
  <si>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</si>
  <si>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</si>
  <si>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</si>
  <si>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</si>
  <si>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</si>
  <si>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</si>
  <si>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</si>
  <si>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</si>
  <si>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</si>
  <si>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</si>
  <si>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</si>
  <si>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</si>
  <si>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</si>
  <si>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</si>
  <si>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</si>
  <si>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</si>
  <si>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</si>
  <si>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</si>
  <si>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</si>
  <si>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</si>
  <si>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</si>
  <si>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</si>
  <si>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</si>
  <si>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</si>
  <si>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</si>
  <si>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</si>
  <si>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</si>
  <si>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</si>
  <si>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</si>
  <si>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</si>
  <si>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</si>
  <si>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</si>
  <si>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</si>
  <si>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</si>
  <si>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</si>
  <si>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</si>
  <si>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</si>
  <si>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</si>
  <si>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</si>
  <si>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</si>
  <si>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</si>
  <si>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</si>
  <si>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</si>
  <si>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</si>
  <si>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</si>
  <si>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</si>
  <si>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</si>
  <si>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</si>
  <si>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</si>
  <si>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</si>
  <si>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</si>
  <si>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</si>
  <si>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</si>
  <si>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</si>
  <si>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</si>
  <si>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</si>
  <si>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</si>
  <si>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</si>
  <si>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</si>
  <si>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</si>
  <si>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</si>
  <si>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</si>
  <si>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</si>
  <si>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</si>
  <si>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</si>
  <si>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</si>
  <si>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</si>
  <si>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</si>
  <si>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</si>
  <si>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</si>
  <si>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</si>
  <si>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</si>
  <si>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</si>
  <si>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</si>
  <si>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</si>
  <si>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</si>
  <si>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</si>
  <si>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</si>
  <si>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</si>
  <si>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</si>
  <si>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</si>
  <si>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</si>
  <si>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</si>
  <si>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</si>
  <si>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</si>
  <si>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</si>
  <si>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</si>
  <si>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</si>
  <si>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</si>
  <si>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</si>
  <si>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</si>
  <si>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</si>
  <si>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</si>
  <si>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</si>
  <si>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</si>
  <si>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</si>
  <si>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</si>
  <si>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</si>
  <si>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</si>
  <si>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</si>
  <si>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</si>
  <si>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</si>
  <si>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</si>
  <si>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</si>
  <si>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</si>
  <si>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</si>
  <si>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</si>
  <si>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</si>
  <si>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</si>
  <si>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</si>
  <si>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</si>
  <si>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</si>
  <si>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</si>
  <si>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</si>
  <si>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</si>
  <si>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</si>
  <si>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</si>
  <si>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</si>
  <si>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</si>
  <si>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</si>
  <si>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</si>
  <si>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</si>
  <si>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</si>
  <si>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</si>
  <si>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</si>
  <si>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</si>
  <si>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</si>
  <si>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</si>
  <si>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</si>
  <si>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</si>
  <si>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</si>
  <si>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</si>
  <si>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</si>
  <si>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</si>
  <si>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</si>
  <si>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</si>
  <si>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</si>
  <si>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</si>
  <si>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</si>
  <si>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</si>
  <si>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</si>
  <si>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</si>
  <si>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</si>
  <si>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</si>
  <si>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</si>
  <si>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</si>
  <si>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</si>
  <si>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</si>
  <si>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</si>
  <si>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</si>
  <si>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</si>
  <si>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</si>
  <si>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</si>
  <si>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</si>
  <si>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</si>
  <si>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</si>
  <si>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</si>
  <si>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</si>
  <si>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</si>
  <si>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</si>
  <si>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</si>
  <si>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</si>
  <si>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</si>
  <si>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</si>
  <si>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</si>
  <si>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</si>
  <si>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</si>
  <si>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</si>
  <si>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</si>
  <si>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</si>
  <si>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</si>
  <si>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</si>
  <si>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</si>
  <si>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</si>
  <si>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</si>
  <si>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</si>
  <si>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</si>
  <si>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</si>
  <si>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</si>
  <si>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</si>
  <si>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</si>
  <si>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</si>
  <si>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</si>
  <si>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</si>
  <si>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</si>
  <si>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</si>
  <si>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</si>
  <si>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</si>
  <si>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</si>
  <si>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</si>
  <si>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</si>
  <si>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</si>
  <si>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</si>
  <si>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</si>
  <si>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</si>
  <si>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</si>
  <si>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</si>
  <si>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</si>
  <si>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</si>
  <si>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</si>
  <si>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</si>
  <si>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</si>
  <si>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</si>
  <si>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</si>
  <si>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</si>
  <si>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</si>
  <si>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</si>
  <si>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</si>
  <si>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</si>
  <si>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</si>
  <si>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</si>
  <si>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</si>
  <si>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</si>
  <si>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</si>
  <si>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</si>
  <si>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</si>
  <si>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</si>
  <si>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</si>
  <si>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</si>
  <si>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</si>
  <si>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</si>
  <si>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</si>
  <si>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</si>
  <si>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</si>
  <si>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</si>
  <si>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</si>
  <si>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</si>
  <si>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</si>
  <si>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</si>
  <si>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</si>
  <si>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</si>
  <si>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</si>
  <si>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</si>
  <si>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</si>
  <si>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</si>
  <si>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</si>
  <si>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</si>
  <si>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</si>
  <si>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</si>
  <si>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</si>
  <si>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</si>
  <si>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</si>
  <si>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</si>
  <si>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</si>
  <si>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</si>
  <si>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</si>
  <si>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</si>
  <si>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</si>
  <si>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</si>
  <si>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</si>
  <si>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</si>
  <si>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</si>
  <si>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</si>
  <si>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</si>
  <si>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</si>
  <si>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</si>
  <si>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</si>
  <si>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</si>
  <si>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</si>
  <si>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</si>
  <si>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</si>
  <si>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</si>
  <si>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</si>
  <si>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</si>
  <si>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</si>
  <si>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</si>
  <si>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</si>
  <si>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</si>
  <si>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</si>
  <si>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</si>
  <si>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</si>
  <si>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</si>
  <si>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</si>
  <si>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</si>
  <si>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</si>
  <si>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</si>
  <si>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</si>
  <si>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</si>
  <si>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</si>
  <si>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</si>
  <si>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</si>
  <si>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</si>
  <si>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</si>
  <si>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</si>
  <si>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</si>
  <si>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</si>
  <si>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</si>
  <si>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</si>
  <si>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</si>
  <si>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</si>
  <si>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</si>
  <si>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</si>
  <si>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</si>
  <si>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</si>
  <si>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</si>
  <si>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</si>
  <si>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</si>
  <si>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</si>
  <si>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</si>
  <si>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</si>
  <si>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</si>
  <si>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</si>
  <si>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</si>
  <si>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</si>
  <si>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</si>
  <si>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</si>
  <si>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</si>
  <si>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</si>
  <si>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</si>
  <si>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</si>
  <si>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</si>
  <si>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</si>
  <si>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</si>
  <si>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</si>
  <si>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</si>
  <si>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</si>
  <si>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</si>
  <si>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</si>
  <si>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</si>
  <si>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</si>
  <si>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</si>
  <si>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</si>
  <si>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</si>
  <si>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</si>
  <si>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</si>
  <si>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</si>
  <si>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</si>
  <si>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</si>
  <si>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</si>
  <si>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</si>
  <si>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</si>
  <si>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</si>
  <si>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</si>
  <si>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</si>
  <si>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</si>
  <si>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</si>
  <si>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</si>
  <si>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</si>
  <si>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</si>
  <si>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</si>
  <si>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</si>
  <si>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</si>
  <si>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</si>
  <si>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</si>
  <si>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</si>
  <si>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</si>
  <si>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</si>
  <si>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</si>
  <si>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</si>
  <si>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</si>
  <si>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</si>
  <si>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</si>
  <si>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</si>
  <si>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</si>
  <si>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</si>
  <si>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</si>
  <si>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</si>
  <si>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</si>
  <si>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</si>
  <si>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</si>
  <si>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</si>
  <si>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</si>
  <si>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</si>
  <si>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</si>
  <si>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</si>
  <si>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</si>
  <si>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</si>
  <si>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</si>
  <si>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</si>
  <si>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</si>
  <si>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</si>
  <si>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</si>
  <si>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</si>
  <si>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</si>
  <si>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</si>
  <si>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</si>
  <si>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</si>
  <si>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</si>
  <si>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</si>
  <si>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</si>
  <si>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</si>
  <si>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</si>
  <si>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</si>
  <si>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</si>
  <si>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</si>
  <si>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</si>
  <si>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</si>
  <si>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</si>
  <si>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</si>
  <si>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</si>
  <si>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</si>
  <si>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</si>
  <si>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</si>
  <si>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</si>
  <si>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</si>
  <si>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</si>
  <si>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</si>
  <si>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</si>
  <si>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</si>
  <si>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</si>
  <si>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</si>
  <si>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</si>
  <si>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</si>
  <si>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</si>
  <si>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</si>
  <si>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</si>
  <si>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</si>
  <si>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</si>
  <si>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</si>
  <si>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</si>
  <si>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</si>
  <si>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</si>
  <si>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</si>
  <si>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</si>
  <si>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</si>
  <si>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</si>
  <si>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</si>
  <si>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</si>
  <si>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</si>
  <si>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</si>
  <si>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</si>
  <si>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</si>
  <si>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</si>
  <si>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</si>
  <si>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</si>
  <si>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</si>
  <si>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</si>
  <si>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</si>
  <si>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</si>
  <si>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</si>
  <si>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</si>
  <si>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</si>
  <si>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</si>
  <si>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</si>
  <si>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</si>
  <si>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</si>
  <si>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</si>
  <si>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</si>
  <si>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</si>
  <si>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</si>
  <si>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</si>
  <si>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</si>
  <si>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</si>
  <si>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</si>
  <si>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</si>
  <si>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</si>
  <si>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</si>
  <si>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</si>
  <si>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</si>
  <si>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</si>
  <si>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</si>
  <si>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</si>
  <si>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</si>
  <si>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</si>
  <si>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</si>
  <si>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</si>
  <si>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</si>
  <si>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</si>
  <si>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</si>
  <si>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</si>
  <si>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</si>
  <si>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</si>
  <si>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</si>
  <si>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</si>
  <si>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</si>
  <si>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</si>
  <si>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</si>
  <si>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</si>
  <si>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</si>
  <si>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</si>
  <si>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</si>
  <si>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</si>
  <si>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</si>
  <si>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</si>
  <si>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</si>
  <si>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</si>
  <si>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</si>
  <si>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</si>
  <si>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</si>
  <si>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</si>
  <si>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</si>
  <si>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</si>
  <si>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</si>
  <si>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</si>
  <si>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</si>
  <si>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</si>
  <si>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</si>
  <si>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</si>
  <si>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</si>
  <si>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</si>
  <si>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</si>
  <si>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</si>
  <si>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</si>
  <si>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</si>
  <si>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</si>
  <si>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</si>
  <si>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</si>
  <si>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</si>
  <si>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</si>
  <si>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</si>
  <si>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</si>
  <si>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</si>
  <si>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</si>
  <si>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</si>
  <si>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</si>
  <si>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</si>
  <si>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</si>
  <si>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</si>
  <si>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</si>
  <si>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</si>
  <si>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</si>
  <si>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</si>
  <si>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</si>
  <si>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</si>
  <si>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</si>
  <si>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</si>
  <si>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</si>
  <si>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</si>
  <si>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</si>
  <si>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</si>
  <si>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</si>
  <si>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</si>
  <si>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</si>
  <si>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</si>
  <si>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</si>
  <si>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</si>
  <si>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</si>
  <si>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</si>
  <si>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</si>
  <si>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</si>
  <si>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</si>
  <si>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</si>
  <si>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</si>
  <si>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</si>
  <si>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</si>
  <si>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</si>
  <si>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</si>
  <si>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</si>
  <si>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</si>
  <si>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</si>
  <si>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</si>
  <si>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</si>
  <si>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</si>
  <si>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</si>
  <si>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</si>
  <si>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</si>
  <si>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</si>
  <si>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</si>
  <si>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</si>
  <si>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</si>
  <si>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</si>
  <si>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</si>
  <si>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</si>
  <si>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</si>
  <si>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</si>
  <si>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</si>
  <si>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</si>
  <si>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</si>
  <si>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</si>
  <si>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</si>
  <si>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</si>
  <si>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</si>
  <si>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</si>
  <si>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</si>
  <si>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</si>
  <si>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</si>
  <si>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</si>
  <si>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</si>
  <si>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</si>
  <si>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</si>
  <si>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</si>
  <si>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</si>
  <si>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</si>
  <si>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</si>
  <si>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</si>
  <si>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</si>
  <si>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</si>
  <si>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</si>
  <si>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</si>
  <si>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</si>
  <si>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</si>
  <si>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</si>
  <si>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</si>
  <si>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</si>
  <si>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</si>
  <si>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</si>
  <si>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</si>
  <si>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</si>
  <si>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</si>
  <si>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</si>
  <si>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</si>
  <si>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</si>
  <si>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</si>
  <si>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</si>
  <si>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</si>
  <si>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</si>
  <si>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</si>
  <si>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</si>
  <si>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</si>
  <si>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</si>
  <si>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</si>
  <si>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</si>
  <si>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</si>
  <si>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</si>
  <si>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</si>
  <si>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</si>
  <si>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</si>
  <si>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</si>
  <si>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</si>
  <si>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</si>
  <si>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</si>
  <si>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</si>
  <si>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</si>
  <si>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</si>
  <si>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</si>
  <si>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</si>
  <si>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</si>
  <si>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</si>
  <si>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</si>
  <si>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</si>
  <si>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</si>
  <si>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</si>
  <si>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</si>
  <si>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</si>
  <si>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</si>
  <si>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</si>
  <si>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</si>
  <si>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</si>
  <si>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</si>
  <si>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</si>
  <si>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</si>
  <si>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</si>
  <si>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</si>
  <si>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</si>
  <si>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</si>
  <si>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</si>
  <si>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</si>
  <si>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</si>
  <si>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</si>
  <si>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</si>
  <si>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</si>
  <si>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</si>
  <si>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</si>
  <si>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</si>
  <si>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</si>
  <si>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</si>
  <si>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</si>
  <si>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</si>
  <si>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</si>
  <si>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</si>
  <si>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</si>
  <si>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</si>
  <si>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</si>
  <si>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</si>
  <si>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</si>
  <si>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</si>
  <si>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</si>
  <si>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</si>
  <si>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</si>
  <si>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</si>
  <si>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</si>
  <si>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</si>
  <si>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</si>
  <si>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</si>
  <si>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</si>
  <si>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</si>
  <si>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</si>
  <si>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</si>
  <si>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</si>
  <si>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</si>
  <si>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</si>
  <si>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</si>
  <si>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</si>
  <si>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</si>
  <si>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</si>
  <si>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</si>
  <si>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</si>
  <si>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</si>
  <si>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</si>
  <si>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</si>
  <si>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</si>
  <si>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</si>
  <si>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</si>
  <si>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</si>
  <si>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</si>
  <si>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</si>
  <si>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</si>
  <si>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</si>
  <si>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</si>
  <si>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</si>
  <si>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</si>
  <si>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</si>
  <si>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</si>
  <si>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</si>
  <si>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</si>
  <si>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</si>
  <si>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</si>
  <si>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</si>
  <si>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</si>
  <si>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</si>
  <si>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</si>
  <si>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</si>
  <si>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</si>
  <si>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</si>
  <si>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</si>
  <si>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</si>
  <si>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</si>
  <si>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</si>
  <si>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</si>
  <si>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</si>
  <si>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</si>
  <si>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</si>
  <si>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</si>
  <si>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</si>
  <si>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</si>
  <si>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</si>
  <si>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</si>
  <si>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</si>
  <si>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</si>
  <si>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</si>
  <si>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</si>
  <si>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</si>
  <si>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</si>
  <si>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</si>
  <si>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</si>
  <si>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</si>
  <si>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</si>
  <si>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</si>
  <si>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</si>
  <si>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</si>
  <si>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</si>
  <si>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</si>
  <si>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</si>
  <si>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</si>
  <si>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</si>
  <si>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</si>
  <si>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</si>
  <si>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</si>
  <si>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</si>
  <si>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</si>
  <si>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</si>
  <si>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</si>
  <si>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</si>
  <si>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</si>
  <si>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</si>
  <si>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</si>
  <si>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</si>
  <si>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</si>
  <si>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</si>
  <si>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</si>
  <si>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</si>
  <si>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</si>
  <si>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</si>
  <si>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</si>
  <si>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</si>
  <si>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</si>
  <si>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</si>
  <si>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</si>
  <si>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</si>
  <si>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</si>
  <si>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</si>
  <si>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</si>
  <si>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</si>
  <si>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</si>
  <si>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</si>
  <si>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</si>
  <si>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</si>
  <si>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</si>
  <si>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</si>
  <si>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</si>
  <si>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</si>
  <si>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</si>
  <si>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</si>
  <si>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</si>
  <si>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</si>
  <si>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</si>
  <si>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</si>
  <si>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</si>
  <si>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</si>
  <si>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</si>
  <si>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</si>
  <si>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</si>
  <si>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</si>
  <si>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</si>
  <si>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</si>
  <si>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</si>
  <si>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</si>
  <si>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</si>
  <si>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</si>
  <si>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</si>
  <si>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</si>
  <si>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</si>
  <si>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</si>
  <si>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</si>
  <si>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</si>
  <si>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</si>
  <si>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</si>
  <si>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</si>
  <si>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</si>
  <si>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</si>
  <si>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</si>
  <si>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</si>
  <si>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</si>
  <si>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</si>
  <si>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</si>
  <si>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</si>
  <si>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</si>
  <si>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</si>
  <si>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</si>
  <si>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</si>
  <si>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</si>
  <si>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</si>
  <si>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</si>
  <si>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</si>
  <si>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</si>
  <si>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</si>
  <si>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</si>
  <si>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</si>
  <si>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</si>
  <si>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</si>
  <si>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</si>
  <si>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</si>
  <si>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</si>
  <si>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</si>
  <si>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</si>
  <si>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</si>
  <si>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</si>
  <si>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</si>
  <si>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</si>
  <si>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</si>
  <si>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</si>
  <si>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</si>
  <si>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</si>
  <si>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</si>
  <si>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</si>
  <si>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</si>
  <si>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</si>
  <si>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</si>
  <si>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</si>
  <si>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</si>
  <si>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</si>
  <si>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</si>
  <si>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</si>
  <si>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</si>
  <si>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</si>
  <si>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</si>
  <si>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</si>
  <si>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</si>
  <si>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</si>
  <si>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</si>
  <si>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</si>
  <si>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</si>
  <si>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</si>
  <si>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</si>
  <si>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</si>
  <si>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</si>
  <si>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</si>
  <si>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</si>
  <si>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</si>
  <si>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</si>
  <si>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</si>
  <si>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</si>
  <si>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</si>
  <si>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</si>
  <si>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</si>
  <si>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</si>
  <si>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</si>
  <si>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</si>
  <si>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</si>
  <si>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</si>
  <si>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</si>
  <si>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</si>
  <si>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</si>
  <si>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</si>
  <si>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</si>
  <si>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</si>
  <si>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</si>
  <si>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</si>
  <si>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</si>
  <si>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</si>
  <si>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</si>
  <si>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</si>
  <si>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</si>
  <si>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</si>
  <si>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</si>
  <si>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</si>
  <si>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</si>
  <si>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</si>
  <si>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</si>
  <si>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</si>
  <si>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</si>
  <si>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</si>
  <si>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</si>
  <si>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</si>
  <si>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</si>
  <si>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</si>
  <si>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</si>
  <si>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</si>
  <si>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</si>
  <si>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</si>
  <si>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</si>
  <si>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</si>
  <si>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</si>
  <si>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</si>
  <si>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</si>
  <si>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</si>
  <si>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</si>
  <si>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</si>
  <si>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</si>
  <si>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</si>
  <si>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</si>
  <si>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</si>
  <si>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</si>
  <si>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</si>
  <si>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</si>
  <si>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</si>
  <si>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</si>
  <si>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</si>
  <si>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</si>
  <si>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</si>
  <si>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</si>
  <si>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</si>
  <si>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</si>
  <si>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</si>
  <si>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</si>
  <si>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</si>
  <si>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</si>
  <si>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</si>
  <si>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</si>
  <si>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</si>
  <si>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</si>
  <si>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</si>
  <si>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</si>
  <si>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</si>
  <si>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</si>
  <si>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</si>
  <si>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</si>
  <si>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</si>
  <si>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</si>
  <si>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</si>
  <si>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</si>
  <si>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</si>
  <si>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</si>
  <si>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</si>
  <si>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</si>
  <si>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</si>
  <si>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</si>
  <si>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</si>
  <si>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</si>
  <si>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</si>
  <si>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</si>
  <si>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</si>
  <si>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</si>
  <si>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</si>
  <si>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</si>
  <si>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</si>
  <si>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</si>
  <si>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</si>
  <si>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</si>
  <si>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</si>
  <si>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</si>
  <si>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</si>
  <si>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</si>
  <si>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</si>
  <si>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</si>
  <si>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</si>
  <si>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</si>
  <si>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</si>
  <si>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</si>
  <si>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</si>
  <si>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</si>
  <si>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</si>
  <si>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</si>
  <si>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</si>
  <si>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</si>
  <si>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</si>
  <si>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</si>
  <si>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</si>
  <si>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</si>
  <si>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</si>
  <si>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</si>
  <si>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</si>
  <si>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</si>
  <si>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</si>
  <si>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</si>
  <si>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</si>
  <si>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</si>
  <si>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</si>
  <si>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</si>
  <si>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</si>
  <si>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</si>
  <si>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</si>
  <si>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</si>
  <si>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</si>
  <si>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</si>
  <si>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</si>
  <si>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</si>
  <si>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</si>
  <si>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</si>
  <si>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</si>
  <si>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</si>
  <si>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</si>
  <si>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</si>
  <si>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</si>
  <si>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</si>
  <si>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</si>
  <si>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</si>
  <si>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</si>
  <si>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</si>
  <si>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</si>
  <si>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</si>
  <si>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</si>
  <si>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</si>
  <si>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</si>
  <si>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</si>
  <si>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</si>
  <si>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</si>
  <si>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</si>
  <si>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</si>
  <si>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</si>
  <si>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</si>
  <si>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</si>
  <si>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</si>
  <si>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</si>
  <si>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</si>
  <si>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</si>
  <si>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</si>
  <si>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</si>
  <si>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</si>
  <si>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</si>
  <si>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</si>
  <si>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</si>
  <si>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</si>
  <si>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</si>
  <si>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</si>
  <si>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</si>
  <si>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</si>
  <si>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</si>
  <si>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</si>
  <si>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</si>
  <si>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</si>
  <si>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</si>
  <si>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</si>
  <si>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</si>
  <si>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</si>
  <si>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</si>
  <si>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</si>
  <si>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</si>
  <si>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</si>
  <si>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</si>
  <si>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</si>
  <si>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</si>
  <si>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</si>
  <si>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</si>
  <si>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</si>
  <si>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</si>
  <si>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</si>
  <si>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</si>
  <si>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</si>
  <si>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</si>
  <si>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</si>
  <si>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</si>
  <si>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</si>
  <si>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</si>
  <si>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</si>
  <si>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</si>
  <si>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</si>
  <si>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</si>
  <si>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</si>
  <si>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</si>
  <si>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</si>
  <si>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</si>
  <si>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</si>
  <si>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</si>
  <si>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</si>
  <si>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</si>
  <si>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</si>
  <si>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</si>
  <si>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</si>
  <si>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</si>
  <si>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</si>
  <si>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</si>
  <si>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</si>
  <si>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</si>
  <si>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</si>
  <si>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</si>
  <si>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</si>
  <si>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</si>
  <si>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</si>
  <si>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</si>
  <si>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</si>
  <si>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</si>
  <si>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</si>
  <si>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</si>
  <si>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</si>
  <si>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</si>
  <si>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</si>
  <si>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</si>
  <si>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</si>
  <si>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</si>
  <si>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</si>
  <si>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</si>
  <si>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</si>
  <si>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</si>
  <si>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</si>
  <si>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</si>
  <si>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</si>
  <si>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</si>
  <si>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</si>
  <si>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</si>
  <si>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</si>
  <si>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</si>
  <si>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</si>
  <si>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</si>
  <si>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</si>
  <si>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</si>
  <si>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</si>
  <si>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</si>
  <si>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</si>
  <si>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</si>
  <si>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</si>
  <si>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</si>
  <si>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</si>
  <si>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</si>
  <si>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</si>
  <si>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</si>
  <si>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</si>
  <si>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</si>
  <si>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</si>
  <si>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</si>
  <si>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</si>
  <si>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</si>
  <si>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</si>
  <si>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</si>
  <si>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</si>
  <si>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</si>
  <si>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</si>
  <si>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</si>
  <si>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</si>
  <si>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</si>
  <si>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</si>
  <si>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</si>
  <si>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</si>
  <si>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</si>
  <si>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</si>
  <si>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</si>
  <si>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</si>
  <si>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</si>
  <si>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</si>
  <si>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</si>
  <si>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</si>
  <si>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</si>
  <si>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</si>
  <si>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</si>
  <si>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</si>
  <si>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</si>
  <si>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</si>
  <si>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</si>
  <si>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</si>
  <si>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</si>
  <si>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</si>
  <si>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</si>
  <si>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</si>
  <si>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</si>
  <si>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</si>
  <si>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</si>
  <si>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</si>
  <si>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</si>
  <si>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</si>
  <si>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</si>
  <si>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</si>
  <si>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</si>
  <si>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</si>
  <si>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</si>
  <si>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</si>
  <si>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</si>
  <si>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</si>
  <si>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</si>
  <si>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</si>
  <si>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</si>
  <si>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</si>
  <si>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</si>
  <si>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</si>
  <si>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</si>
  <si>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</si>
  <si>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</si>
  <si>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</si>
  <si>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</si>
  <si>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</si>
  <si>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</si>
  <si>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</si>
  <si>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</si>
  <si>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</si>
  <si>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</si>
  <si>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</si>
  <si>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</si>
  <si>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</si>
  <si>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</si>
  <si>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</si>
  <si>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</si>
  <si>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</si>
  <si>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</si>
  <si>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</si>
  <si>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</si>
  <si>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</si>
  <si>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</si>
  <si>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</si>
  <si>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</si>
  <si>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</si>
  <si>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</si>
  <si>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</si>
  <si>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</si>
  <si>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</si>
  <si>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</si>
  <si>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</si>
  <si>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</si>
  <si>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</si>
  <si>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</si>
  <si>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</si>
  <si>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</si>
  <si>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</si>
  <si>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</si>
  <si>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</si>
  <si>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</si>
  <si>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</si>
  <si>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</si>
  <si>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</si>
  <si>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</si>
  <si>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</si>
  <si>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</si>
  <si>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</si>
  <si>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</si>
  <si>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</si>
  <si>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</si>
  <si>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</si>
  <si>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</si>
  <si>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</si>
  <si>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</si>
  <si>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</si>
  <si>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</si>
  <si>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</si>
  <si>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</si>
  <si>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</si>
  <si>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</si>
  <si>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</si>
  <si>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</si>
  <si>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</si>
  <si>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</si>
  <si>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</si>
  <si>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</si>
  <si>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</si>
  <si>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</si>
  <si>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</si>
  <si>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</si>
  <si>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</si>
  <si>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</si>
  <si>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</si>
  <si>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</si>
  <si>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</si>
  <si>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</si>
  <si>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</si>
  <si>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</si>
  <si>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</si>
  <si>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</si>
  <si>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</si>
  <si>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</si>
  <si>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</si>
  <si>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</si>
  <si>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</si>
  <si>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</si>
  <si>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</si>
  <si>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</si>
  <si>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</si>
  <si>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</si>
  <si>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</si>
  <si>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</si>
  <si>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</si>
  <si>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</si>
  <si>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</si>
  <si>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</si>
  <si>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</si>
  <si>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</si>
  <si>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</si>
  <si>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</si>
  <si>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</si>
  <si>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</si>
  <si>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</si>
  <si>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</si>
  <si>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</si>
  <si>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</si>
  <si>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</si>
  <si>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</si>
  <si>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</si>
  <si>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</si>
  <si>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</si>
  <si>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</si>
  <si>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</si>
  <si>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</si>
  <si>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</si>
  <si>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</si>
  <si>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</si>
  <si>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</si>
  <si>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</si>
  <si>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</si>
  <si>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</si>
  <si>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</si>
  <si>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</si>
  <si>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</si>
  <si>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</si>
  <si>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</si>
  <si>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</si>
  <si>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</si>
  <si>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</si>
  <si>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</si>
  <si>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</si>
  <si>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</si>
  <si>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</si>
  <si>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</si>
  <si>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</si>
  <si>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</si>
  <si>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</si>
  <si>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</si>
  <si>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</si>
  <si>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</si>
  <si>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</si>
  <si>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</si>
  <si>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</si>
  <si>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</si>
  <si>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</si>
  <si>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</si>
  <si>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</si>
  <si>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</si>
  <si>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</si>
  <si>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</si>
  <si>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</si>
  <si>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</si>
  <si>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</si>
  <si>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</si>
  <si>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</si>
  <si>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</si>
  <si>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</si>
  <si>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</si>
  <si>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</si>
  <si>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</si>
  <si>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</si>
  <si>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</si>
  <si>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</si>
  <si>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</si>
  <si>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</si>
  <si>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</si>
  <si>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</si>
  <si>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</si>
  <si>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</si>
  <si>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</si>
  <si>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</si>
  <si>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</si>
  <si>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</si>
  <si>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</si>
  <si>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</si>
  <si>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</si>
  <si>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</si>
  <si>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</si>
  <si>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</si>
  <si>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</si>
  <si>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</si>
  <si>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</si>
  <si>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</si>
  <si>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</si>
  <si>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</si>
  <si>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</si>
  <si>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</si>
  <si>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</si>
  <si>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</si>
  <si>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</si>
  <si>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</si>
  <si>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</si>
  <si>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</si>
  <si>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</si>
  <si>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</si>
  <si>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</si>
  <si>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</si>
  <si>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</si>
  <si>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</si>
  <si>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</si>
  <si>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</si>
  <si>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</si>
  <si>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</si>
  <si>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</si>
  <si>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</si>
  <si>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</si>
  <si>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</si>
  <si>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</si>
  <si>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</si>
  <si>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</si>
  <si>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</si>
  <si>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</si>
  <si>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</si>
  <si>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</si>
  <si>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</si>
  <si>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</si>
  <si>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</si>
  <si>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</si>
  <si>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</si>
  <si>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</si>
  <si>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</si>
  <si>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</si>
  <si>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</si>
  <si>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</si>
  <si>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</si>
  <si>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</si>
  <si>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</si>
  <si>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</si>
  <si>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</si>
  <si>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</si>
  <si>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</si>
  <si>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</si>
  <si>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</si>
  <si>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</si>
  <si>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</si>
  <si>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</si>
  <si>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</si>
  <si>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</si>
  <si>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</si>
  <si>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</si>
  <si>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</si>
  <si>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</si>
  <si>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</si>
  <si>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</si>
  <si>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</si>
  <si>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</si>
  <si>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</si>
  <si>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</si>
  <si>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</si>
  <si>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</si>
  <si>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</si>
  <si>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</si>
  <si>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</si>
  <si>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</si>
  <si>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</si>
  <si>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</si>
  <si>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</si>
  <si>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</si>
  <si>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</si>
  <si>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</si>
  <si>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</si>
  <si>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</si>
  <si>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</si>
  <si>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</si>
  <si>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</si>
  <si>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</si>
  <si>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</si>
  <si>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</si>
  <si>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</si>
  <si>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</si>
  <si>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</si>
  <si>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</si>
  <si>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</si>
  <si>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</si>
  <si>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</si>
  <si>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</si>
  <si>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</si>
  <si>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</si>
  <si>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</si>
  <si>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</si>
  <si>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</si>
  <si>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</si>
  <si>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</si>
  <si>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</si>
  <si>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</si>
  <si>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</si>
  <si>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</si>
  <si>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</si>
  <si>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</si>
  <si>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</si>
  <si>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</si>
  <si>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</si>
  <si>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</si>
  <si>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</si>
  <si>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</si>
  <si>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</si>
  <si>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</si>
  <si>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</si>
  <si>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</si>
  <si>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</si>
  <si>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</si>
  <si>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</si>
  <si>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</si>
  <si>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</si>
  <si>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</si>
  <si>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</si>
  <si>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</si>
  <si>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</si>
  <si>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</si>
  <si>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</si>
  <si>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</si>
  <si>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</si>
  <si>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</si>
  <si>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</si>
  <si>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</si>
  <si>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</si>
  <si>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</si>
  <si>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</si>
  <si>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</si>
  <si>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</si>
  <si>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</si>
  <si>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</si>
  <si>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</si>
  <si>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</si>
  <si>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</si>
  <si>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</si>
  <si>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</si>
  <si>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</si>
  <si>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</si>
  <si>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</si>
  <si>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</si>
  <si>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</si>
  <si>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</si>
  <si>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</si>
  <si>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</si>
  <si>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</si>
  <si>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</si>
  <si>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</si>
  <si>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</si>
  <si>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</si>
  <si>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</si>
  <si>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</si>
  <si>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</si>
  <si>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</si>
  <si>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</si>
  <si>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</si>
  <si>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</si>
  <si>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</si>
  <si>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</si>
  <si>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</si>
  <si>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</si>
  <si>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</si>
  <si>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</si>
  <si>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</si>
  <si>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</si>
  <si>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</si>
  <si>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</si>
  <si>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</si>
  <si>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</si>
  <si>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</si>
  <si>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</si>
  <si>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</si>
  <si>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</si>
  <si>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</si>
  <si>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</si>
  <si>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</si>
  <si>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</si>
  <si>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</si>
  <si>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</si>
  <si>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</si>
  <si>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</si>
  <si>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</si>
  <si>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</si>
  <si>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</si>
  <si>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</si>
  <si>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</si>
  <si>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</si>
  <si>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</si>
  <si>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</si>
  <si>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</si>
  <si>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</si>
  <si>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</si>
  <si>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</si>
  <si>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</si>
  <si>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</si>
  <si>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</si>
  <si>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</si>
  <si>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</si>
  <si>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</si>
  <si>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</si>
  <si>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</si>
  <si>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</si>
  <si>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</si>
  <si>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</si>
  <si>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</si>
  <si>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</si>
  <si>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</si>
  <si>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</si>
  <si>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</si>
  <si>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</si>
  <si>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</si>
  <si>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</si>
  <si>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</si>
  <si>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</si>
  <si>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</si>
  <si>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</si>
  <si>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</si>
  <si>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</si>
  <si>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</si>
  <si>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</si>
  <si>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</si>
  <si>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</si>
  <si>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</si>
  <si>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</si>
  <si>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</si>
  <si>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</si>
  <si>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</si>
  <si>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</si>
  <si>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</si>
  <si>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</si>
  <si>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</si>
  <si>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</si>
  <si>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</si>
  <si>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</si>
  <si>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</si>
  <si>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</si>
  <si>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</si>
  <si>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</si>
  <si>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</si>
  <si>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</si>
  <si>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</si>
  <si>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</si>
  <si>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</si>
  <si>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</si>
  <si>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</si>
  <si>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</si>
  <si>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</si>
  <si>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</si>
  <si>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</si>
  <si>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</si>
  <si>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</si>
  <si>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</si>
  <si>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</si>
  <si>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</si>
  <si>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</si>
  <si>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</si>
  <si>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</si>
  <si>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</si>
  <si>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</si>
  <si>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</si>
  <si>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</si>
  <si>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</si>
  <si>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</si>
  <si>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</si>
  <si>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</si>
  <si>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</si>
  <si>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</si>
  <si>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</si>
  <si>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</si>
  <si>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</si>
  <si>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</si>
  <si>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</si>
  <si>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</si>
  <si>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</si>
  <si>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</si>
  <si>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</si>
  <si>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</si>
  <si>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</si>
  <si>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</si>
  <si>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</si>
  <si>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</si>
  <si>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</si>
  <si>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</si>
  <si>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</si>
  <si>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</si>
  <si>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</si>
  <si>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</si>
  <si>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</si>
  <si>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</si>
  <si>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</si>
  <si>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</si>
  <si>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</si>
  <si>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</si>
  <si>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</si>
  <si>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</si>
  <si>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</si>
  <si>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</si>
  <si>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</si>
  <si>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</si>
  <si>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</si>
  <si>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</si>
  <si>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</si>
  <si>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</si>
  <si>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</si>
  <si>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</si>
  <si>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</si>
  <si>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</si>
  <si>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</si>
  <si>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</si>
  <si>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</si>
  <si>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</si>
  <si>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</si>
  <si>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</si>
  <si>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</si>
  <si>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</si>
  <si>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</si>
  <si>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</si>
  <si>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</si>
  <si>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</si>
  <si>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</si>
  <si>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</si>
  <si>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</si>
  <si>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</si>
  <si>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</si>
  <si>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</si>
  <si>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</si>
  <si>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</si>
  <si>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</si>
  <si>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</si>
  <si>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</si>
  <si>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</si>
  <si>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</si>
  <si>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</si>
  <si>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</si>
  <si>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</si>
  <si>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</si>
  <si>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</si>
  <si>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</si>
  <si>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</si>
  <si>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</si>
  <si>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</si>
  <si>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</si>
  <si>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</si>
  <si>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</si>
  <si>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</si>
  <si>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</si>
  <si>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</si>
  <si>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</si>
  <si>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</si>
  <si>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</si>
  <si>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</si>
  <si>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</si>
  <si>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</si>
  <si>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</si>
  <si>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</si>
  <si>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</si>
  <si>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</si>
  <si>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</si>
  <si>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</si>
  <si>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</si>
  <si>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</si>
  <si>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</si>
  <si>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</si>
  <si>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</si>
  <si>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</si>
  <si>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</si>
  <si>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</si>
  <si>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</si>
  <si>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</si>
  <si>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</si>
  <si>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</si>
  <si>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</si>
  <si>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</si>
  <si>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</si>
  <si>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</si>
  <si>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</si>
  <si>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</si>
  <si>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</si>
  <si>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</si>
  <si>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</si>
  <si>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</si>
  <si>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</si>
  <si>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</si>
  <si>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</si>
  <si>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</si>
  <si>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</si>
  <si>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</si>
  <si>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</si>
  <si>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</si>
  <si>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</si>
  <si>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</si>
  <si>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</si>
  <si>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</si>
  <si>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</si>
  <si>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</si>
  <si>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</si>
  <si>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</si>
  <si>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</si>
  <si>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</si>
  <si>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</si>
  <si>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</si>
  <si>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</si>
  <si>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</si>
  <si>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</si>
  <si>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</si>
  <si>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</si>
  <si>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</si>
  <si>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</si>
  <si>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</si>
  <si>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</si>
  <si>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</si>
  <si>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</si>
  <si>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</si>
  <si>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</si>
  <si>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</si>
  <si>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</si>
  <si>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</si>
  <si>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</si>
  <si>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</si>
  <si>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</si>
  <si>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</si>
  <si>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</si>
  <si>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</si>
  <si>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</si>
  <si>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</si>
  <si>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</si>
  <si>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</si>
  <si>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</si>
  <si>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</si>
  <si>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</si>
  <si>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</si>
  <si>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</si>
  <si>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</si>
  <si>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</si>
  <si>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</si>
  <si>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</si>
  <si>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</si>
  <si>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</si>
  <si>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</si>
  <si>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</si>
  <si>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</si>
  <si>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</si>
  <si>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</si>
  <si>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</si>
  <si>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</si>
  <si>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</si>
  <si>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</si>
  <si>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</si>
  <si>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</si>
  <si>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</si>
  <si>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</si>
  <si>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</si>
  <si>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</si>
  <si>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</si>
  <si>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</si>
  <si>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</si>
  <si>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</si>
  <si>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</si>
  <si>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</si>
  <si>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</si>
  <si>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</si>
  <si>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</si>
  <si>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</si>
  <si>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</si>
  <si>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</si>
  <si>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</si>
  <si>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</si>
  <si>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</si>
  <si>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</si>
  <si>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</si>
  <si>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</si>
  <si>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</si>
  <si>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</si>
  <si>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</si>
  <si>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</si>
  <si>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</si>
  <si>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</si>
  <si>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</si>
  <si>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</si>
  <si>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</si>
  <si>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</si>
  <si>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</si>
  <si>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</si>
  <si>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</si>
  <si>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</si>
  <si>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</si>
  <si>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</si>
  <si>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</si>
  <si>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</si>
  <si>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</si>
  <si>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</si>
  <si>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</si>
  <si>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</si>
  <si>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</si>
  <si>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</si>
  <si>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</si>
  <si>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</si>
  <si>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</si>
  <si>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</si>
  <si>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</si>
  <si>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</si>
  <si>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</si>
  <si>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</si>
  <si>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</si>
  <si>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</si>
  <si>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</si>
  <si>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</si>
  <si>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</si>
  <si>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</si>
  <si>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</si>
  <si>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</si>
  <si>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</si>
  <si>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</si>
  <si>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</si>
  <si>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</si>
  <si>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</si>
  <si>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</si>
  <si>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</si>
  <si>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</si>
  <si>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</si>
  <si>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</si>
  <si>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</si>
  <si>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</si>
  <si>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</si>
  <si>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</si>
  <si>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</si>
  <si>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</si>
  <si>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</si>
  <si>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</si>
  <si>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</si>
  <si>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</si>
  <si>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</si>
  <si>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</si>
  <si>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</si>
  <si>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</si>
  <si>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</si>
  <si>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</si>
  <si>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</si>
  <si>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</si>
  <si>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</si>
  <si>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</si>
  <si>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</si>
  <si>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</si>
  <si>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</si>
  <si>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</si>
  <si>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</si>
  <si>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</si>
  <si>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</si>
  <si>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</si>
  <si>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</si>
  <si>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</si>
  <si>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</si>
  <si>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</si>
  <si>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</si>
  <si>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</si>
  <si>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</si>
  <si>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</si>
  <si>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</si>
  <si>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</si>
  <si>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</si>
  <si>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</si>
  <si>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</si>
  <si>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</si>
  <si>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</si>
  <si>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</si>
  <si>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</si>
  <si>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</si>
  <si>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</si>
  <si>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</si>
  <si>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</si>
  <si>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</si>
  <si>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</si>
  <si>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</si>
  <si>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</si>
  <si>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</si>
  <si>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</si>
  <si>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</si>
  <si>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</si>
  <si>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</si>
  <si>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</si>
  <si>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</si>
  <si>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</si>
  <si>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</si>
  <si>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</si>
  <si>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</si>
  <si>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</si>
  <si>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</si>
  <si>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</si>
  <si>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</si>
  <si>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</si>
  <si>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</si>
  <si>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</si>
  <si>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</si>
  <si>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</si>
  <si>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</si>
  <si>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</si>
  <si>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</si>
  <si>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</si>
  <si>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</si>
  <si>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</si>
  <si>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</si>
  <si>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</si>
  <si>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</si>
  <si>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</si>
  <si>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</si>
  <si>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</si>
  <si>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</si>
  <si>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</si>
  <si>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</si>
  <si>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</si>
  <si>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</si>
  <si>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</si>
  <si>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</si>
  <si>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</si>
  <si>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</si>
  <si>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</si>
  <si>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</si>
  <si>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</si>
  <si>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</si>
  <si>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</si>
  <si>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</si>
  <si>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</si>
  <si>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</si>
  <si>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</si>
  <si>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</si>
  <si>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</si>
  <si>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</si>
  <si>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</si>
  <si>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</si>
  <si>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</si>
  <si>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</si>
  <si>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</si>
  <si>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</si>
  <si>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</si>
  <si>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</si>
  <si>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</si>
  <si>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</si>
  <si>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</si>
  <si>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</si>
  <si>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</si>
  <si>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</si>
  <si>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</si>
  <si>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</si>
  <si>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</si>
  <si>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</si>
  <si>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</si>
  <si>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</si>
  <si>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</si>
  <si>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</si>
  <si>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</si>
  <si>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</si>
  <si>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</si>
  <si>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</si>
  <si>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</si>
  <si>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</si>
  <si>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</si>
  <si>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</si>
  <si>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</si>
  <si>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</si>
  <si>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</si>
  <si>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</si>
  <si>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</si>
  <si>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</si>
  <si>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</si>
  <si>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</si>
  <si>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</si>
  <si>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</si>
  <si>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</si>
  <si>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</si>
  <si>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</si>
  <si>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</si>
  <si>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</si>
  <si>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</si>
  <si>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</si>
  <si>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</si>
  <si>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</si>
  <si>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</si>
  <si>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</si>
  <si>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</si>
  <si>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</si>
  <si>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</si>
  <si>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</si>
  <si>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</si>
  <si>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</si>
  <si>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</si>
  <si>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</si>
  <si>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</si>
  <si>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</si>
  <si>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</si>
  <si>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</si>
  <si>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</si>
  <si>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</si>
  <si>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</si>
  <si>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</si>
  <si>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</si>
  <si>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</si>
  <si>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</si>
  <si>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</si>
  <si>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</si>
  <si>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</si>
  <si>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</si>
  <si>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</si>
  <si>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</si>
  <si>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</si>
  <si>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</si>
  <si>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</si>
  <si>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</si>
  <si>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</si>
  <si>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</si>
  <si>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</si>
  <si>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</si>
  <si>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</si>
  <si>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</si>
  <si>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</si>
  <si>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</si>
  <si>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</si>
  <si>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</si>
  <si>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</si>
  <si>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</si>
  <si>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</si>
  <si>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</si>
  <si>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</si>
  <si>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</si>
  <si>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</si>
  <si>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</si>
  <si>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</si>
  <si>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</si>
  <si>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</si>
  <si>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</si>
  <si>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</si>
  <si>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</si>
  <si>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</si>
  <si>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</si>
  <si>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</si>
  <si>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</si>
  <si>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</si>
  <si>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</si>
  <si>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</si>
  <si>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</si>
  <si>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</si>
  <si>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</si>
  <si>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</si>
  <si>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</si>
  <si>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</si>
  <si>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</si>
  <si>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</si>
  <si>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</si>
  <si>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</si>
  <si>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</si>
  <si>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</si>
  <si>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</si>
  <si>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</si>
  <si>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</si>
  <si>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</si>
  <si>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</si>
  <si>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</si>
  <si>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</si>
  <si>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</si>
  <si>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</si>
  <si>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</si>
  <si>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</si>
  <si>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</si>
  <si>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</si>
  <si>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</si>
  <si>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</si>
  <si>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</si>
  <si>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</si>
  <si>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</si>
  <si>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</si>
  <si>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</si>
  <si>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</si>
  <si>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</si>
  <si>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</si>
  <si>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</si>
  <si>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</si>
  <si>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</si>
  <si>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</si>
  <si>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</si>
  <si>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</si>
  <si>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</si>
  <si>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</si>
  <si>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</si>
  <si>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</si>
  <si>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</si>
  <si>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</si>
  <si>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</si>
  <si>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</si>
  <si>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</si>
  <si>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</si>
  <si>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</si>
  <si>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</si>
  <si>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</si>
  <si>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</si>
  <si>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</si>
  <si>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</si>
  <si>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</si>
  <si>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</si>
  <si>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</si>
  <si>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</si>
  <si>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</si>
  <si>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</si>
  <si>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</si>
  <si>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</si>
  <si>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</si>
  <si>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</si>
  <si>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</si>
  <si>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</si>
  <si>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</si>
  <si>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</si>
  <si>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</si>
  <si>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</si>
  <si>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</si>
  <si>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</si>
  <si>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</si>
  <si>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</si>
  <si>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</si>
  <si>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</si>
  <si>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</si>
  <si>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</si>
  <si>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</si>
  <si>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</si>
  <si>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</si>
  <si>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</si>
  <si>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</si>
  <si>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</si>
  <si>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</si>
  <si>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</si>
  <si>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</si>
  <si>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</si>
  <si>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</si>
  <si>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</si>
  <si>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</si>
  <si>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</si>
  <si>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</si>
  <si>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</si>
  <si>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</si>
  <si>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</si>
  <si>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</si>
  <si>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</si>
  <si>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</si>
  <si>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</si>
  <si>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</si>
  <si>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</si>
  <si>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</si>
  <si>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</si>
  <si>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</si>
  <si>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</si>
  <si>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</si>
  <si>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</si>
  <si>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</si>
  <si>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</si>
  <si>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</si>
  <si>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</si>
  <si>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</si>
  <si>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</si>
  <si>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</si>
  <si>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</si>
  <si>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</si>
  <si>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</si>
  <si>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</si>
  <si>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</si>
  <si>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</si>
  <si>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</si>
  <si>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</si>
  <si>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</si>
  <si>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</si>
  <si>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</si>
  <si>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</si>
  <si>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</si>
  <si>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</si>
  <si>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</si>
  <si>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</si>
  <si>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</si>
  <si>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</si>
  <si>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</si>
  <si>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</si>
  <si>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</si>
  <si>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</si>
  <si>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</si>
  <si>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</si>
  <si>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</si>
  <si>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</si>
  <si>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</si>
  <si>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</si>
  <si>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</si>
  <si>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</si>
  <si>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</si>
  <si>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</si>
  <si>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</si>
  <si>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</si>
  <si>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</si>
  <si>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</si>
  <si>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</si>
  <si>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</si>
  <si>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</si>
  <si>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</si>
  <si>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</si>
  <si>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</si>
  <si>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</si>
  <si>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</si>
  <si>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</si>
  <si>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</si>
  <si>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</si>
  <si>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</si>
  <si>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</si>
  <si>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</si>
  <si>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</si>
  <si>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</si>
  <si>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</si>
  <si>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</si>
  <si>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</si>
  <si>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</si>
  <si>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</si>
  <si>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</si>
  <si>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</si>
  <si>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</si>
  <si>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</si>
  <si>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</si>
  <si>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</si>
  <si>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</si>
  <si>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</si>
  <si>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</si>
  <si>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</si>
  <si>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</si>
  <si>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</si>
  <si>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</si>
  <si>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</si>
  <si>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</si>
  <si>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</si>
  <si>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</si>
  <si>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</si>
  <si>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</si>
  <si>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</si>
  <si>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</si>
  <si>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</si>
  <si>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</si>
  <si>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</si>
  <si>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</si>
  <si>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</si>
  <si>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</si>
  <si>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</si>
  <si>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</si>
  <si>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</si>
  <si>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</si>
  <si>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</si>
  <si>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</si>
  <si>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</si>
  <si>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</si>
  <si>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</si>
  <si>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</si>
  <si>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</si>
  <si>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</si>
  <si>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</si>
  <si>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</si>
  <si>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</si>
  <si>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</si>
  <si>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</si>
  <si>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</si>
  <si>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</si>
  <si>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</si>
  <si>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</si>
  <si>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</si>
  <si>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</si>
  <si>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</si>
  <si>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</si>
  <si>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</si>
  <si>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</si>
  <si>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</si>
  <si>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</si>
  <si>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</si>
  <si>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</si>
  <si>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</si>
  <si>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</si>
  <si>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</si>
  <si>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</si>
  <si>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</si>
  <si>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</si>
  <si>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</si>
  <si>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</si>
  <si>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</si>
  <si>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</si>
  <si>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</si>
  <si>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</si>
  <si>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</si>
  <si>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</si>
  <si>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</si>
  <si>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</si>
  <si>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</si>
  <si>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</si>
  <si>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</si>
  <si>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</si>
  <si>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</si>
  <si>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</si>
  <si>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</si>
  <si>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</si>
  <si>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</si>
  <si>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</si>
  <si>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</si>
  <si>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</si>
  <si>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</si>
  <si>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</si>
  <si>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</si>
  <si>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</si>
  <si>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</si>
  <si>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</si>
  <si>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</si>
  <si>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</si>
  <si>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</si>
  <si>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</si>
  <si>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</si>
  <si>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</si>
  <si>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</si>
  <si>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</si>
  <si>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</si>
  <si>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</si>
  <si>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</si>
  <si>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</si>
  <si>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</si>
  <si>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</si>
  <si>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</si>
  <si>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</si>
  <si>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</si>
  <si>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</si>
  <si>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</si>
  <si>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</si>
  <si>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</si>
  <si>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</si>
  <si>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</si>
  <si>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</si>
  <si>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</si>
  <si>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</si>
  <si>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</si>
  <si>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</si>
  <si>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</si>
  <si>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</si>
  <si>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</si>
  <si>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</si>
  <si>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</si>
  <si>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</si>
  <si>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</si>
  <si>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</si>
  <si>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</si>
  <si>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</si>
  <si>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</si>
  <si>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</si>
  <si>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</si>
  <si>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</si>
  <si>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</si>
  <si>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</si>
  <si>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</si>
  <si>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</si>
  <si>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</si>
  <si>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</si>
  <si>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</si>
  <si>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</si>
  <si>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</si>
  <si>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</si>
  <si>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</si>
  <si>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</si>
  <si>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</si>
  <si>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</si>
  <si>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</si>
  <si>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</si>
  <si>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</si>
  <si>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</si>
  <si>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</si>
  <si>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</si>
  <si>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</si>
  <si>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</si>
  <si>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</si>
  <si>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</si>
  <si>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</si>
  <si>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</si>
  <si>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</si>
  <si>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</si>
  <si>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</si>
  <si>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</si>
  <si>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</si>
  <si>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</si>
  <si>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</si>
  <si>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</si>
  <si>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</si>
  <si>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</si>
  <si>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</si>
  <si>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</si>
  <si>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</si>
  <si>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</si>
  <si>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</si>
  <si>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</si>
  <si>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</si>
  <si>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</si>
  <si>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</si>
  <si>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</si>
  <si>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</si>
  <si>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</si>
  <si>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</si>
  <si>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</si>
  <si>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</si>
  <si>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</si>
  <si>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</si>
  <si>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</si>
  <si>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</si>
  <si>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</si>
  <si>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</si>
  <si>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</si>
  <si>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</si>
  <si>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</si>
  <si>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</si>
  <si>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</si>
  <si>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</si>
  <si>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</si>
  <si>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</si>
  <si>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</si>
  <si>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</si>
  <si>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</si>
  <si>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</si>
  <si>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</si>
  <si>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</si>
  <si>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</si>
  <si>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</si>
  <si>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</si>
  <si>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</si>
  <si>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</si>
  <si>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</si>
  <si>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</si>
  <si>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</si>
  <si>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</si>
  <si>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</si>
  <si>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</si>
  <si>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</si>
  <si>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</si>
  <si>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</si>
  <si>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</si>
  <si>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</si>
  <si>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</si>
  <si>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</si>
  <si>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</si>
  <si>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</si>
  <si>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</si>
  <si>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</si>
  <si>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</si>
  <si>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</si>
  <si>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</si>
  <si>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</si>
  <si>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</si>
  <si>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</si>
  <si>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</si>
  <si>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</si>
  <si>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</si>
  <si>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</si>
  <si>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</si>
  <si>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</si>
  <si>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</si>
  <si>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</si>
  <si>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</si>
  <si>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</si>
  <si>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</si>
  <si>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</si>
  <si>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</si>
  <si>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</si>
  <si>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</si>
  <si>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</si>
  <si>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</si>
  <si>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</si>
  <si>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</si>
  <si>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</si>
  <si>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</si>
  <si>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</si>
  <si>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</si>
  <si>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</si>
  <si>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</si>
  <si>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</si>
  <si>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</si>
  <si>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</si>
  <si>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</si>
  <si>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</si>
  <si>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</si>
  <si>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</si>
  <si>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</si>
  <si>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</si>
  <si>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</si>
  <si>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</si>
  <si>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</si>
  <si>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</si>
  <si>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</si>
  <si>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</si>
  <si>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</si>
  <si>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</si>
  <si>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</si>
  <si>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</si>
  <si>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</si>
  <si>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</si>
  <si>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</si>
  <si>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</si>
  <si>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</si>
  <si>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</si>
  <si>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</si>
  <si>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</si>
  <si>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</si>
  <si>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</si>
  <si>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</si>
  <si>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</si>
  <si>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</si>
  <si>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</si>
  <si>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</si>
  <si>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</si>
  <si>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</si>
  <si>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</si>
  <si>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</si>
  <si>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</si>
  <si>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</si>
  <si>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</si>
  <si>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</si>
  <si>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</si>
  <si>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</si>
  <si>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</si>
  <si>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</si>
  <si>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</si>
  <si>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</si>
  <si>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</si>
  <si>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</si>
  <si>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</si>
  <si>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</si>
  <si>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</si>
  <si>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</si>
  <si>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</si>
  <si>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</si>
  <si>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</si>
  <si>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</si>
  <si>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</si>
  <si>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</si>
  <si>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</si>
  <si>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</si>
  <si>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</si>
  <si>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</si>
  <si>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</si>
  <si>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</si>
  <si>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</si>
  <si>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</si>
  <si>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</si>
  <si>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</si>
  <si>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</si>
  <si>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</si>
  <si>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</si>
  <si>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</si>
  <si>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</si>
  <si>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</si>
  <si>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</si>
  <si>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</si>
  <si>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</si>
  <si>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</si>
  <si>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</si>
  <si>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</si>
  <si>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</si>
  <si>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</si>
  <si>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</si>
  <si>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</si>
  <si>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</si>
  <si>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</si>
  <si>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</si>
  <si>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</si>
  <si>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</si>
  <si>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</si>
  <si>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</si>
  <si>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</si>
  <si>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</si>
  <si>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</si>
  <si>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</si>
  <si>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</si>
  <si>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</si>
  <si>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</si>
  <si>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</si>
  <si>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</si>
  <si>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</si>
  <si>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</si>
  <si>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</si>
  <si>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</si>
  <si>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</si>
  <si>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</si>
  <si>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</si>
  <si>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</si>
  <si>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</si>
  <si>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</si>
  <si>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</si>
  <si>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</si>
  <si>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</si>
  <si>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</si>
  <si>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</si>
  <si>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</si>
  <si>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</si>
  <si>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</si>
  <si>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</si>
  <si>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</si>
  <si>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</si>
  <si>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</si>
  <si>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</si>
  <si>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</si>
  <si>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</si>
  <si>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</si>
  <si>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</si>
  <si>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</si>
  <si>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</si>
  <si>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</si>
  <si>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</si>
  <si>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</si>
  <si>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</si>
  <si>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</si>
  <si>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</si>
  <si>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</si>
  <si>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</si>
  <si>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</si>
  <si>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</si>
  <si>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</si>
  <si>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</si>
  <si>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</si>
  <si>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</si>
  <si>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</si>
  <si>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</si>
  <si>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</si>
  <si>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</si>
  <si>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</si>
  <si>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</si>
  <si>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</si>
  <si>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</si>
  <si>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</si>
  <si>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</si>
  <si>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</si>
  <si>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</si>
  <si>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</si>
  <si>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</si>
  <si>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</si>
  <si>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</si>
  <si>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</si>
  <si>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</si>
  <si>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</si>
  <si>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</si>
  <si>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</si>
  <si>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</si>
  <si>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</si>
  <si>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</si>
  <si>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</si>
  <si>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</si>
  <si>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</si>
  <si>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</si>
  <si>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</si>
  <si>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</si>
  <si>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</si>
  <si>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</si>
  <si>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</si>
  <si>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</si>
  <si>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</si>
  <si>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</si>
  <si>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</si>
  <si>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</si>
  <si>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</si>
  <si>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</si>
  <si>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</si>
  <si>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</si>
  <si>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</si>
  <si>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</si>
  <si>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</si>
  <si>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</si>
  <si>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</si>
  <si>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</si>
  <si>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</si>
  <si>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</si>
  <si>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</si>
  <si>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</si>
  <si>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</si>
  <si>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</si>
  <si>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</si>
  <si>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</si>
  <si>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</si>
  <si>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</si>
  <si>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</si>
  <si>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</si>
  <si>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</si>
  <si>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</si>
  <si>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</si>
  <si>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</si>
  <si>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</si>
  <si>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</si>
  <si>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</si>
  <si>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</si>
  <si>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</si>
  <si>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</si>
  <si>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</si>
  <si>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</si>
  <si>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</si>
  <si>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</si>
  <si>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</si>
  <si>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</si>
  <si>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</si>
  <si>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</si>
  <si>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</si>
  <si>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</si>
  <si>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</si>
  <si>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</si>
  <si>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</si>
  <si>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</si>
  <si>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</si>
  <si>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</si>
  <si>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</si>
  <si>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</si>
  <si>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</si>
  <si>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</si>
  <si>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</si>
  <si>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</si>
  <si>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</si>
  <si>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</si>
  <si>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</si>
  <si>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</si>
  <si>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</si>
  <si>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</si>
  <si>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</si>
  <si>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</si>
  <si>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</si>
  <si>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</si>
  <si>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</si>
  <si>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</si>
  <si>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</si>
  <si>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</si>
  <si>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</si>
  <si>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</si>
  <si>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</si>
  <si>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</si>
  <si>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</si>
  <si>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</si>
  <si>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</si>
  <si>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</si>
  <si>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</si>
  <si>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</si>
  <si>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</si>
  <si>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</si>
  <si>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</si>
  <si>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</si>
  <si>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</si>
  <si>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</si>
  <si>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</si>
  <si>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</si>
  <si>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</si>
  <si>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</si>
  <si>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</si>
  <si>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</si>
  <si>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</si>
  <si>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</si>
  <si>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</si>
  <si>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</si>
  <si>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</si>
  <si>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</si>
  <si>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</si>
  <si>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</si>
  <si>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</si>
  <si>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</si>
  <si>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</si>
  <si>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</si>
  <si>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</si>
  <si>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</si>
  <si>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</si>
  <si>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</si>
  <si>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</si>
  <si>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</si>
  <si>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</si>
  <si>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</si>
  <si>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</si>
  <si>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</si>
  <si>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</si>
  <si>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</si>
  <si>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</si>
  <si>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</si>
  <si>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</si>
  <si>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</si>
  <si>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</si>
  <si>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</si>
  <si>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</si>
  <si>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</si>
  <si>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</si>
  <si>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</si>
  <si>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</si>
  <si>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</si>
  <si>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</si>
  <si>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</si>
  <si>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</si>
  <si>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</si>
  <si>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</si>
  <si>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</si>
  <si>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</si>
  <si>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</si>
  <si>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</si>
  <si>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</si>
  <si>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</si>
  <si>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</si>
  <si>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</si>
  <si>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</si>
  <si>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</si>
  <si>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</si>
  <si>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</si>
  <si>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</si>
  <si>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</si>
  <si>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</si>
  <si>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</si>
  <si>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</si>
  <si>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</si>
  <si>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</si>
  <si>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</si>
  <si>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</si>
  <si>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</si>
  <si>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</si>
  <si>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</si>
  <si>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</si>
  <si>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</si>
  <si>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</si>
  <si>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</si>
  <si>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</si>
  <si>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</si>
  <si>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</si>
  <si>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</si>
  <si>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</si>
  <si>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</si>
  <si>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</si>
  <si>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</si>
  <si>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</si>
  <si>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</si>
  <si>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</si>
  <si>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</si>
  <si>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</si>
  <si>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</si>
  <si>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</si>
  <si>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</si>
  <si>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</si>
  <si>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</si>
  <si>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</si>
  <si>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</si>
  <si>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</si>
  <si>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</si>
  <si>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</si>
  <si>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</si>
  <si>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</si>
  <si>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</si>
  <si>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</si>
  <si>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</si>
  <si>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</si>
  <si>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</si>
  <si>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</si>
  <si>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</si>
  <si>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</si>
  <si>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</si>
  <si>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</si>
  <si>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</si>
  <si>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</si>
  <si>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</si>
  <si>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</si>
  <si>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</si>
  <si>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</si>
  <si>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</si>
  <si>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</si>
  <si>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</si>
  <si>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</si>
  <si>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</si>
  <si>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</si>
  <si>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</si>
  <si>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</si>
  <si>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</si>
  <si>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</si>
  <si>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</si>
  <si>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</si>
  <si>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</si>
  <si>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</si>
  <si>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</si>
  <si>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</si>
  <si>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</si>
  <si>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</si>
  <si>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</si>
  <si>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</si>
  <si>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</si>
  <si>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</si>
  <si>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</si>
  <si>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</si>
  <si>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</si>
  <si>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</si>
  <si>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</si>
  <si>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</si>
  <si>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</si>
  <si>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</si>
  <si>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</si>
  <si>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</si>
  <si>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</si>
  <si>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</si>
  <si>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</si>
  <si>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</si>
  <si>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</si>
  <si>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</si>
  <si>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</si>
  <si>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</si>
  <si>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</si>
  <si>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</si>
  <si>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</si>
  <si>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</si>
  <si>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</si>
  <si>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</si>
  <si>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</si>
  <si>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</si>
  <si>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</si>
  <si>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</si>
  <si>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</si>
  <si>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</si>
  <si>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</si>
  <si>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</si>
  <si>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</si>
  <si>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</si>
  <si>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</si>
  <si>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</si>
  <si>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</si>
  <si>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</si>
  <si>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</si>
  <si>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</si>
  <si>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</si>
  <si>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</si>
  <si>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</si>
  <si>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</si>
  <si>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</si>
  <si>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</si>
  <si>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</si>
  <si>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</si>
  <si>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</si>
  <si>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</si>
  <si>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</si>
  <si>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</si>
  <si>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</si>
  <si>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</si>
  <si>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</si>
  <si>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</si>
  <si>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</si>
  <si>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</si>
  <si>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</si>
  <si>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</si>
  <si>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</si>
  <si>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</si>
  <si>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</si>
  <si>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</si>
  <si>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</si>
  <si>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</si>
  <si>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</si>
  <si>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</si>
  <si>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</si>
  <si>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</si>
  <si>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</si>
  <si>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</si>
  <si>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</si>
  <si>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</si>
  <si>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</si>
  <si>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</si>
  <si>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</si>
  <si>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</si>
  <si>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</si>
  <si>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</si>
  <si>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</si>
  <si>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</si>
  <si>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</si>
  <si>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</si>
  <si>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</si>
  <si>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</si>
  <si>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</si>
  <si>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</si>
  <si>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</si>
  <si>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</si>
  <si>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</si>
  <si>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</si>
  <si>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</si>
  <si>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</si>
  <si>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</si>
  <si>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</si>
  <si>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</si>
  <si>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</si>
  <si>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</si>
  <si>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</si>
  <si>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</si>
  <si>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</si>
  <si>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</si>
  <si>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</si>
  <si>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</si>
  <si>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</si>
  <si>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</si>
  <si>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</si>
  <si>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</si>
  <si>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</si>
  <si>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</si>
  <si>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</si>
  <si>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</si>
  <si>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</si>
  <si>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</si>
  <si>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</si>
  <si>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</si>
  <si>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</si>
  <si>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</si>
  <si>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</si>
  <si>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</si>
  <si>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</si>
  <si>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</si>
  <si>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</si>
  <si>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</si>
  <si>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</si>
  <si>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</si>
  <si>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</si>
  <si>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</si>
  <si>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</si>
  <si>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</si>
  <si>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</si>
  <si>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</si>
  <si>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</si>
  <si>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</si>
  <si>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</si>
  <si>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</si>
  <si>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</si>
  <si>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</si>
  <si>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</si>
  <si>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</si>
  <si>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</si>
  <si>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</si>
  <si>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</si>
  <si>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</si>
  <si>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</si>
  <si>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</si>
  <si>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</si>
  <si>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</si>
  <si>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</si>
  <si>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</si>
  <si>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</si>
  <si>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</si>
  <si>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</si>
  <si>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</si>
  <si>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</si>
  <si>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</si>
  <si>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</si>
  <si>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</si>
  <si>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</si>
  <si>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</si>
  <si>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</si>
  <si>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</si>
  <si>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</si>
  <si>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</si>
  <si>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</si>
  <si>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</si>
  <si>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</si>
  <si>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</si>
  <si>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</si>
  <si>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</si>
  <si>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</si>
  <si>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</si>
  <si>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</si>
  <si>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</si>
  <si>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</si>
  <si>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</si>
  <si>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</si>
  <si>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</si>
  <si>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</si>
  <si>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</si>
  <si>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</si>
  <si>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</si>
  <si>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</si>
  <si>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</si>
  <si>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</si>
  <si>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</si>
  <si>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</si>
  <si>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</si>
  <si>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</si>
  <si>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</si>
  <si>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</si>
  <si>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</si>
  <si>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</si>
  <si>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</si>
  <si>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</si>
  <si>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</si>
  <si>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</si>
  <si>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</si>
  <si>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</si>
  <si>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</si>
  <si>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</si>
  <si>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</si>
  <si>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</si>
  <si>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</si>
  <si>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</si>
  <si>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</si>
  <si>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</si>
  <si>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</si>
  <si>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</si>
  <si>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</si>
  <si>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</si>
  <si>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</si>
  <si>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</si>
  <si>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</si>
  <si>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</si>
  <si>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</si>
  <si>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</si>
  <si>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</si>
  <si>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</si>
  <si>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</si>
  <si>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</si>
  <si>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</si>
  <si>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</si>
  <si>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</si>
  <si>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</si>
  <si>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</si>
  <si>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</si>
  <si>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</si>
  <si>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</si>
  <si>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</si>
  <si>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</si>
  <si>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</si>
  <si>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</si>
  <si>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</si>
  <si>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</si>
  <si>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</si>
  <si>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</si>
  <si>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</si>
  <si>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</si>
  <si>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</si>
  <si>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</si>
  <si>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</si>
  <si>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</si>
  <si>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</si>
  <si>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</si>
  <si>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</si>
  <si>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</si>
  <si>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</si>
  <si>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</si>
  <si>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</si>
  <si>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</si>
  <si>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</si>
  <si>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</si>
  <si>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</si>
  <si>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</si>
  <si>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</si>
  <si>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</si>
  <si>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</si>
  <si>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</si>
  <si>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</si>
  <si>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</si>
  <si>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</si>
  <si>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</si>
  <si>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</si>
  <si>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</si>
  <si>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</si>
  <si>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</si>
  <si>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</si>
  <si>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</si>
  <si>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</si>
  <si>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</si>
  <si>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</si>
  <si>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</si>
  <si>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</si>
  <si>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</si>
  <si>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</si>
  <si>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</si>
  <si>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</si>
  <si>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</si>
  <si>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</si>
  <si>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</si>
  <si>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</si>
  <si>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</si>
  <si>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</si>
  <si>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</si>
  <si>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</si>
  <si>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</si>
  <si>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</si>
  <si>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</si>
  <si>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</si>
  <si>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</si>
  <si>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</si>
  <si>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</si>
  <si>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</si>
  <si>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</si>
  <si>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</si>
  <si>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</si>
  <si>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</si>
  <si>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</si>
  <si>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</si>
  <si>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</si>
  <si>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</si>
  <si>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</si>
  <si>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</si>
  <si>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</si>
  <si>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</si>
  <si>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</si>
  <si>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</si>
  <si>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</si>
  <si>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</si>
  <si>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</si>
  <si>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</si>
  <si>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</si>
  <si>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</si>
  <si>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</si>
  <si>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</si>
  <si>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</si>
  <si>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</si>
  <si>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</si>
  <si>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</si>
  <si>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</si>
  <si>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</si>
  <si>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</si>
  <si>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</si>
  <si>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</si>
  <si>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</si>
  <si>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</si>
  <si>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</si>
  <si>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</si>
  <si>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</si>
  <si>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</si>
  <si>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</si>
  <si>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</si>
  <si>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</si>
  <si>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</si>
  <si>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</si>
  <si>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</si>
  <si>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</si>
  <si>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</si>
  <si>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</si>
  <si>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</si>
  <si>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</si>
  <si>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</si>
  <si>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</si>
  <si>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</si>
  <si>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</si>
  <si>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</si>
  <si>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</si>
  <si>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</si>
  <si>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</si>
  <si>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</si>
  <si>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</si>
  <si>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</si>
  <si>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</si>
  <si>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</si>
  <si>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</si>
  <si>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</si>
  <si>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</si>
  <si>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</si>
  <si>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</si>
  <si>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</si>
  <si>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</si>
  <si>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</si>
  <si>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</si>
  <si>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</si>
  <si>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</si>
  <si>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</si>
  <si>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</si>
  <si>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</si>
  <si>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</si>
  <si>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</si>
  <si>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</si>
  <si>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</si>
  <si>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</si>
  <si>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</si>
  <si>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</si>
  <si>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</si>
  <si>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</si>
  <si>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</si>
  <si>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</si>
  <si>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</si>
  <si>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</si>
  <si>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</si>
  <si>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</si>
  <si>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</si>
  <si>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</si>
  <si>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</si>
  <si>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</si>
  <si>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</si>
  <si>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</si>
  <si>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</si>
  <si>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</si>
  <si>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</si>
  <si>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</si>
  <si>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</si>
  <si>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</si>
  <si>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</si>
  <si>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</si>
  <si>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</si>
  <si>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</si>
  <si>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</si>
  <si>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</si>
  <si>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</si>
  <si>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</si>
  <si>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</si>
  <si>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</si>
  <si>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</si>
  <si>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</si>
  <si>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</si>
  <si>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</si>
  <si>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</si>
  <si>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</si>
  <si>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</si>
  <si>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</si>
  <si>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</si>
  <si>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</si>
  <si>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</si>
  <si>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</si>
  <si>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</si>
  <si>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</si>
  <si>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</si>
  <si>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</si>
  <si>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</si>
  <si>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</si>
  <si>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</si>
  <si>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</si>
  <si>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</si>
  <si>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</si>
  <si>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</si>
  <si>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</si>
  <si>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</si>
  <si>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</si>
  <si>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</si>
  <si>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</si>
  <si>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</si>
  <si>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</si>
  <si>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</si>
  <si>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</si>
  <si>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</si>
  <si>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</si>
  <si>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</si>
  <si>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</si>
  <si>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</si>
  <si>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</si>
  <si>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</si>
  <si>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</si>
  <si>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</si>
  <si>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</si>
  <si>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</si>
  <si>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</si>
  <si>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</si>
  <si>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</si>
  <si>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</si>
  <si>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</si>
  <si>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</si>
  <si>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</si>
  <si>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</si>
  <si>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</si>
  <si>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</si>
  <si>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</si>
  <si>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</si>
  <si>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</si>
  <si>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</si>
  <si>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</si>
  <si>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</si>
  <si>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</si>
  <si>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</si>
  <si>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</si>
  <si>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</si>
  <si>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</si>
  <si>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</si>
  <si>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</si>
  <si>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</si>
  <si>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</si>
  <si>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</si>
  <si>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</si>
  <si>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</si>
  <si>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</si>
  <si>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</si>
  <si>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</si>
  <si>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</si>
  <si>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</si>
  <si>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</si>
  <si>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</si>
  <si>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</si>
  <si>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</si>
  <si>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</si>
  <si>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</si>
  <si>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</si>
  <si>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</si>
  <si>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</si>
  <si>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</si>
  <si>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</si>
  <si>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</si>
  <si>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</si>
  <si>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</si>
  <si>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</si>
  <si>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</si>
  <si>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</si>
  <si>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</si>
  <si>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</si>
  <si>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</si>
  <si>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</si>
  <si>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</si>
  <si>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</si>
  <si>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</si>
  <si>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</si>
  <si>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</si>
  <si>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</si>
  <si>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</si>
  <si>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</si>
  <si>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</si>
  <si>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</si>
  <si>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</si>
  <si>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</si>
  <si>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</si>
  <si>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</si>
  <si>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</si>
  <si>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</si>
  <si>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</si>
  <si>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</si>
  <si>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</si>
  <si>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</si>
  <si>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</si>
  <si>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</si>
  <si>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</si>
  <si>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</si>
  <si>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</si>
  <si>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</si>
  <si>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</si>
  <si>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</si>
  <si>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</si>
  <si>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</si>
  <si>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</si>
  <si>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</si>
  <si>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</si>
  <si>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</si>
  <si>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</si>
  <si>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</si>
  <si>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</si>
  <si>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</si>
  <si>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</si>
  <si>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</si>
  <si>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</si>
  <si>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</si>
  <si>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</si>
  <si>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</si>
  <si>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</si>
  <si>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</si>
  <si>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</si>
  <si>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</si>
  <si>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</si>
  <si>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</si>
  <si>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</si>
  <si>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</si>
  <si>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</si>
  <si>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</si>
  <si>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</si>
  <si>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</si>
  <si>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</si>
  <si>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</si>
  <si>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</si>
  <si>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</si>
  <si>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</si>
  <si>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</si>
  <si>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</si>
  <si>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</si>
  <si>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</si>
  <si>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</si>
  <si>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</si>
  <si>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</si>
  <si>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</si>
  <si>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</si>
  <si>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</si>
  <si>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</si>
  <si>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</si>
  <si>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</si>
  <si>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</si>
  <si>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</si>
  <si>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</si>
  <si>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</si>
  <si>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</si>
  <si>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</si>
  <si>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</si>
  <si>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</si>
  <si>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</si>
  <si>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</si>
  <si>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</si>
  <si>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</si>
  <si>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</si>
  <si>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</si>
  <si>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</si>
  <si>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</si>
  <si>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</si>
  <si>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</si>
  <si>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</si>
  <si>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</si>
  <si>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</si>
  <si>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</si>
  <si>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</si>
  <si>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</si>
  <si>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</si>
  <si>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</si>
  <si>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</si>
  <si>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</si>
  <si>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</si>
  <si>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</si>
  <si>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</si>
  <si>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</si>
  <si>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</si>
  <si>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</si>
  <si>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</si>
  <si>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</si>
  <si>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</si>
  <si>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</si>
  <si>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</si>
  <si>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</si>
  <si>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</si>
  <si>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</si>
  <si>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</si>
  <si>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</si>
  <si>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</si>
  <si>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</si>
  <si>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</si>
  <si>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</si>
  <si>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</si>
  <si>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</si>
  <si>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</si>
  <si>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</si>
  <si>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</si>
  <si>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</si>
  <si>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</si>
  <si>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</si>
  <si>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</si>
  <si>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</si>
  <si>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</si>
  <si>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</si>
  <si>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</si>
  <si>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</si>
  <si>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</si>
  <si>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</si>
  <si>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</si>
  <si>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</si>
  <si>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</si>
  <si>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</si>
  <si>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</si>
  <si>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</si>
  <si>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</si>
  <si>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</si>
  <si>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</si>
  <si>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</si>
  <si>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</si>
  <si>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</si>
  <si>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</si>
  <si>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</si>
  <si>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</si>
  <si>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</si>
  <si>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</si>
  <si>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</si>
  <si>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</si>
  <si>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</si>
  <si>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</si>
  <si>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</si>
  <si>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</si>
  <si>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</si>
  <si>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</si>
  <si>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</si>
  <si>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</si>
  <si>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</si>
  <si>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</si>
  <si>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</si>
  <si>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</si>
  <si>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</si>
  <si>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</si>
  <si>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</si>
  <si>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</si>
  <si>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</si>
  <si>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</si>
  <si>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</si>
  <si>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</si>
  <si>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</si>
  <si>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</si>
  <si>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</si>
  <si>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</si>
  <si>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</si>
  <si>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</si>
  <si>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</si>
  <si>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</si>
  <si>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</si>
  <si>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</si>
  <si>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</si>
  <si>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</si>
  <si>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</si>
  <si>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</si>
  <si>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</si>
  <si>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</si>
  <si>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</si>
  <si>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</si>
  <si>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</si>
  <si>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</si>
  <si>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</si>
  <si>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</si>
  <si>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</si>
  <si>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</si>
  <si>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</si>
  <si>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</si>
  <si>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</si>
  <si>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</si>
  <si>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</si>
  <si>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</si>
  <si>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</si>
  <si>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</si>
  <si>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</si>
  <si>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</si>
  <si>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</si>
  <si>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</si>
  <si>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</si>
  <si>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</si>
  <si>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</si>
  <si>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</si>
  <si>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</si>
  <si>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</si>
  <si>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</si>
  <si>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</si>
  <si>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</si>
  <si>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</si>
  <si>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</si>
  <si>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</si>
  <si>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</si>
  <si>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</si>
  <si>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</si>
  <si>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</si>
  <si>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</si>
  <si>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</si>
  <si>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</si>
  <si>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</si>
  <si>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</si>
  <si>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</si>
  <si>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</si>
  <si>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</si>
  <si>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</si>
  <si>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</si>
  <si>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</si>
  <si>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</si>
  <si>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</si>
  <si>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</si>
  <si>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</si>
  <si>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</si>
  <si>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</si>
  <si>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</si>
  <si>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</si>
  <si>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</si>
  <si>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</si>
  <si>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</si>
  <si>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</si>
  <si>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</si>
  <si>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</si>
  <si>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</si>
  <si>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</si>
  <si>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</si>
  <si>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</si>
  <si>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</si>
  <si>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</si>
  <si>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</si>
  <si>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</si>
  <si>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</si>
  <si>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</si>
  <si>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</si>
  <si>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</si>
  <si>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</si>
  <si>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</si>
  <si>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</si>
  <si>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</si>
  <si>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</si>
  <si>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</si>
  <si>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</si>
  <si>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</si>
  <si>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</si>
  <si>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</si>
  <si>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</si>
  <si>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</si>
  <si>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</si>
  <si>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</si>
  <si>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</si>
  <si>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</si>
  <si>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</si>
  <si>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</si>
  <si>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</si>
  <si>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</si>
  <si>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</si>
  <si>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</si>
  <si>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</si>
  <si>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</si>
  <si>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</si>
  <si>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</si>
  <si>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</si>
  <si>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</si>
  <si>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</si>
  <si>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</si>
  <si>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</si>
  <si>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</si>
  <si>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</si>
  <si>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</si>
  <si>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</si>
  <si>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</si>
  <si>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</si>
  <si>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</si>
  <si>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</si>
  <si>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</si>
  <si>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</si>
  <si>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</si>
  <si>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</si>
  <si>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</si>
  <si>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</si>
  <si>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</si>
  <si>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</si>
  <si>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</si>
  <si>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</si>
  <si>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</si>
  <si>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</si>
  <si>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</si>
  <si>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</si>
  <si>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</si>
  <si>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</si>
  <si>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</si>
  <si>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</si>
  <si>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</si>
  <si>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</si>
  <si>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</si>
  <si>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</si>
  <si>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</si>
  <si>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</si>
  <si>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</si>
  <si>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</si>
  <si>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</si>
  <si>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</si>
  <si>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</si>
  <si>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</si>
  <si>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</si>
  <si>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</si>
  <si>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</si>
  <si>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</si>
  <si>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</si>
  <si>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</si>
  <si>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</si>
  <si>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</si>
  <si>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</si>
  <si>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</si>
  <si>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</si>
  <si>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</si>
  <si>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</si>
  <si>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</si>
  <si>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</si>
  <si>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</si>
  <si>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</si>
  <si>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</si>
  <si>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</si>
  <si>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</si>
  <si>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</si>
  <si>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</si>
  <si>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</si>
  <si>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</si>
  <si>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</si>
  <si>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</si>
  <si>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</si>
  <si>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</si>
  <si>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</si>
  <si>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</si>
  <si>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</si>
  <si>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</si>
  <si>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</si>
  <si>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</si>
  <si>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</si>
  <si>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</si>
  <si>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</si>
  <si>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</si>
  <si>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</si>
  <si>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</si>
  <si>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</si>
  <si>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</si>
  <si>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</si>
  <si>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</si>
  <si>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</si>
  <si>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</si>
  <si>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</si>
  <si>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</si>
  <si>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</si>
  <si>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</si>
  <si>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</si>
  <si>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</si>
  <si>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</si>
  <si>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</si>
  <si>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</si>
  <si>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</si>
  <si>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</si>
  <si>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</si>
  <si>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</si>
  <si>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</si>
  <si>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</si>
  <si>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</si>
  <si>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</si>
  <si>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</si>
  <si>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</si>
  <si>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</si>
  <si>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</si>
  <si>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</si>
  <si>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</si>
  <si>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</si>
  <si>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</si>
  <si>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</si>
  <si>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</si>
  <si>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</si>
  <si>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</si>
  <si>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</si>
  <si>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</si>
  <si>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</si>
  <si>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</si>
  <si>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</si>
  <si>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</si>
  <si>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</si>
  <si>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</si>
  <si>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</si>
  <si>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</si>
  <si>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</si>
  <si>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</si>
  <si>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</si>
  <si>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</si>
  <si>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</si>
  <si>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</si>
  <si>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</si>
  <si>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</si>
  <si>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</si>
  <si>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</si>
  <si>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</si>
  <si>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</si>
  <si>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</si>
  <si>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</si>
  <si>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</si>
  <si>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</si>
  <si>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</si>
  <si>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</si>
  <si>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</si>
  <si>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</si>
  <si>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</si>
  <si>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</si>
  <si>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</si>
  <si>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</si>
  <si>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</si>
  <si>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</si>
  <si>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</si>
  <si>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</si>
  <si>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</si>
  <si>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</si>
  <si>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</si>
  <si>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</si>
  <si>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</si>
  <si>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</si>
  <si>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</si>
  <si>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</si>
  <si>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</si>
  <si>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</si>
  <si>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</si>
  <si>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</si>
  <si>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</si>
  <si>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</si>
  <si>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</si>
  <si>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</si>
  <si>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</si>
  <si>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</si>
  <si>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</si>
  <si>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</si>
  <si>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</si>
  <si>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</si>
  <si>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</si>
  <si>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</si>
  <si>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</si>
  <si>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</si>
  <si>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</si>
  <si>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</si>
  <si>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</si>
  <si>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</si>
  <si>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</si>
  <si>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</si>
  <si>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</si>
  <si>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</si>
  <si>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</si>
  <si>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</si>
  <si>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</si>
  <si>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</si>
  <si>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</si>
  <si>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</si>
  <si>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</si>
  <si>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</si>
  <si>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</si>
  <si>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</si>
  <si>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</si>
  <si>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</si>
  <si>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</si>
  <si>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</si>
  <si>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</si>
  <si>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</si>
  <si>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</si>
  <si>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</si>
  <si>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</si>
  <si>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</si>
  <si>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</si>
  <si>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</si>
  <si>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</si>
  <si>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</si>
  <si>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</si>
  <si>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</si>
  <si>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</si>
  <si>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</si>
  <si>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</si>
  <si>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</si>
  <si>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</si>
  <si>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</si>
  <si>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</si>
  <si>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</si>
  <si>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</si>
  <si>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</si>
  <si>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</si>
  <si>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</si>
  <si>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</si>
  <si>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</si>
  <si>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</si>
  <si>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</si>
  <si>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</si>
  <si>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</si>
  <si>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</si>
  <si>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</si>
  <si>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</si>
  <si>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</si>
  <si>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</si>
  <si>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</si>
  <si>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</si>
  <si>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</si>
  <si>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</si>
  <si>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</si>
  <si>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</si>
  <si>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</si>
  <si>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</si>
  <si>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</si>
  <si>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</si>
  <si>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</si>
  <si>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</si>
  <si>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</si>
  <si>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</si>
  <si>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</si>
  <si>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</si>
  <si>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</si>
  <si>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</si>
  <si>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</si>
  <si>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</si>
  <si>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</si>
  <si>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</si>
  <si>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</si>
  <si>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</si>
  <si>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</si>
  <si>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</si>
  <si>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</si>
  <si>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</si>
  <si>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</si>
  <si>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</si>
  <si>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</si>
  <si>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</si>
  <si>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</si>
  <si>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</si>
  <si>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</si>
  <si>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</si>
  <si>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</si>
  <si>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</si>
  <si>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</si>
  <si>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</si>
  <si>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</si>
  <si>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</si>
  <si>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</si>
  <si>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</si>
  <si>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</si>
  <si>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</si>
  <si>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</si>
  <si>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</si>
  <si>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</si>
  <si>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</si>
  <si>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</si>
  <si>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</si>
  <si>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</si>
  <si>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</si>
  <si>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</si>
  <si>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</si>
  <si>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</si>
  <si>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</si>
  <si>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</si>
  <si>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</si>
  <si>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</si>
  <si>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</si>
  <si>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</si>
  <si>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</si>
  <si>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</si>
  <si>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</si>
  <si>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</si>
  <si>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</si>
  <si>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</si>
  <si>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</si>
  <si>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</si>
  <si>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</si>
  <si>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</si>
  <si>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</si>
  <si>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</si>
  <si>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</si>
  <si>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</si>
  <si>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</si>
  <si>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</si>
  <si>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</si>
  <si>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</si>
  <si>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</si>
  <si>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</si>
  <si>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</si>
  <si>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</si>
  <si>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</si>
  <si>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</si>
  <si>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</si>
  <si>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</si>
  <si>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</si>
  <si>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</si>
  <si>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</si>
  <si>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</si>
  <si>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</si>
  <si>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</si>
  <si>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</si>
  <si>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</si>
  <si>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</si>
  <si>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</si>
  <si>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</si>
  <si>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</si>
  <si>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</si>
  <si>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</si>
  <si>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</si>
  <si>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</si>
  <si>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</si>
  <si>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</si>
  <si>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</si>
  <si>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</si>
  <si>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</si>
  <si>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</si>
  <si>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</si>
  <si>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</si>
  <si>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</si>
  <si>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</si>
  <si>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</si>
  <si>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</si>
  <si>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</si>
  <si>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</si>
  <si>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</si>
  <si>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</si>
  <si>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</si>
  <si>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</si>
  <si>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</si>
  <si>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</si>
  <si>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</si>
  <si>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</si>
  <si>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</si>
  <si>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</si>
  <si>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</si>
  <si>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</si>
  <si>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</si>
  <si>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</si>
  <si>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</si>
  <si>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</si>
  <si>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</si>
  <si>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</si>
  <si>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</si>
  <si>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</si>
  <si>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</si>
  <si>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</si>
  <si>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</si>
  <si>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</si>
  <si>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</si>
  <si>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</si>
  <si>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</si>
  <si>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</si>
  <si>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</si>
  <si>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</si>
  <si>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</si>
  <si>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</si>
  <si>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</si>
  <si>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</si>
  <si>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</si>
  <si>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</si>
  <si>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</si>
  <si>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</si>
  <si>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</si>
  <si>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</si>
  <si>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</si>
  <si>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</si>
  <si>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</si>
  <si>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</si>
  <si>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</si>
  <si>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</si>
  <si>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</si>
  <si>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</si>
  <si>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</si>
  <si>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</si>
  <si>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</si>
  <si>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</si>
  <si>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</si>
  <si>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</si>
  <si>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</si>
  <si>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</si>
  <si>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</si>
  <si>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</si>
  <si>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</si>
  <si>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</si>
  <si>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</si>
  <si>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</si>
  <si>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</si>
  <si>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</si>
  <si>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</si>
  <si>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</si>
  <si>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</si>
  <si>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</si>
  <si>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</si>
  <si>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</si>
  <si>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</si>
  <si>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</si>
  <si>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</si>
  <si>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</si>
  <si>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</si>
  <si>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</si>
  <si>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</si>
  <si>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</si>
  <si>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</si>
  <si>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</si>
  <si>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</si>
  <si>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</si>
  <si>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</si>
  <si>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</si>
  <si>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</si>
  <si>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</si>
  <si>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</si>
  <si>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</si>
  <si>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</si>
  <si>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</si>
  <si>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</si>
  <si>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</si>
  <si>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</si>
  <si>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</si>
  <si>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</si>
  <si>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</si>
  <si>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</si>
  <si>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</si>
  <si>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</si>
  <si>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</si>
  <si>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</si>
  <si>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</si>
  <si>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</si>
  <si>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</si>
  <si>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</si>
  <si>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</si>
  <si>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</si>
  <si>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</si>
  <si>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</si>
  <si>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</si>
  <si>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</si>
  <si>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</si>
  <si>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</si>
  <si>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</si>
  <si>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</si>
  <si>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</si>
  <si>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</si>
  <si>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</si>
  <si>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</si>
  <si>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</si>
  <si>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</si>
  <si>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</si>
  <si>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</si>
  <si>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</si>
  <si>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</si>
  <si>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</si>
  <si>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</si>
  <si>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</si>
  <si>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</si>
  <si>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</si>
  <si>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</si>
  <si>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</si>
  <si>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</si>
  <si>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</si>
  <si>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</si>
  <si>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</si>
  <si>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</si>
  <si>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</si>
  <si>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</si>
  <si>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</si>
  <si>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</si>
  <si>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</si>
  <si>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</si>
  <si>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</si>
  <si>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</si>
  <si>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</si>
  <si>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</si>
  <si>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</si>
  <si>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</si>
  <si>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</si>
  <si>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</si>
  <si>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</si>
  <si>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</si>
  <si>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</si>
  <si>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</si>
  <si>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</si>
  <si>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</si>
  <si>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</si>
  <si>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</si>
  <si>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</si>
  <si>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</si>
  <si>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</si>
  <si>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</si>
  <si>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</si>
  <si>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</si>
  <si>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</si>
  <si>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</si>
  <si>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</si>
  <si>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</si>
  <si>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</si>
  <si>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</si>
  <si>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</si>
  <si>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</si>
  <si>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</si>
  <si>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</si>
  <si>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</si>
  <si>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</si>
  <si>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</si>
  <si>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</si>
  <si>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</si>
  <si>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</si>
  <si>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</si>
  <si>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</si>
  <si>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</si>
  <si>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</si>
  <si>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</si>
  <si>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</si>
  <si>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</si>
  <si>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</si>
  <si>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</si>
  <si>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</si>
  <si>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</si>
  <si>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</si>
  <si>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</si>
  <si>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</si>
  <si>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</si>
  <si>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</si>
  <si>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</si>
  <si>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</si>
  <si>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</si>
  <si>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</si>
  <si>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</si>
  <si>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</si>
  <si>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</si>
  <si>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</si>
  <si>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</si>
  <si>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</si>
  <si>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</si>
  <si>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</si>
  <si>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</si>
  <si>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</si>
  <si>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</si>
  <si>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</si>
  <si>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</si>
  <si>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</si>
  <si>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</si>
  <si>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</si>
  <si>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</si>
  <si>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</si>
  <si>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</si>
  <si>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</si>
  <si>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</si>
  <si>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</si>
  <si>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</si>
  <si>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</si>
  <si>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</si>
  <si>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</si>
  <si>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</si>
  <si>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</si>
  <si>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</si>
  <si>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</si>
  <si>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</si>
  <si>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</si>
  <si>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</si>
  <si>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</si>
  <si>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</si>
  <si>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</si>
  <si>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</si>
  <si>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</si>
  <si>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</si>
  <si>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</si>
  <si>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</si>
  <si>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</si>
  <si>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</si>
  <si>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</si>
  <si>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</si>
  <si>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</si>
  <si>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</si>
  <si>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</si>
  <si>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</si>
  <si>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</si>
  <si>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</si>
  <si>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</si>
  <si>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</si>
  <si>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</si>
  <si>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</si>
  <si>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</si>
  <si>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</si>
  <si>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</si>
  <si>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</si>
  <si>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</si>
  <si>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</si>
  <si>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</si>
  <si>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</si>
  <si>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</si>
  <si>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</si>
  <si>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</si>
  <si>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</si>
  <si>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</si>
  <si>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</si>
  <si>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</si>
  <si>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</si>
  <si>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</si>
  <si>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</si>
  <si>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</si>
  <si>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</si>
  <si>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</si>
  <si>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</si>
  <si>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</si>
  <si>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</si>
  <si>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</si>
  <si>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</si>
  <si>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</si>
  <si>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</si>
  <si>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</si>
  <si>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</si>
  <si>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</si>
  <si>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</si>
  <si>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</si>
  <si>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</si>
  <si>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</si>
  <si>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</si>
  <si>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</si>
  <si>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</si>
  <si>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</si>
  <si>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</si>
  <si>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</si>
  <si>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</si>
  <si>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</si>
  <si>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</si>
  <si>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</si>
  <si>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</si>
  <si>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</si>
  <si>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</si>
  <si>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</si>
  <si>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</si>
  <si>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</si>
  <si>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</si>
  <si>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</si>
  <si>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</si>
  <si>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</si>
  <si>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</si>
  <si>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</si>
  <si>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</si>
  <si>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</si>
  <si>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</si>
  <si>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</si>
  <si>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</si>
  <si>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</si>
  <si>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</si>
  <si>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</si>
  <si>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</si>
  <si>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</si>
  <si>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</si>
  <si>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</si>
  <si>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</si>
  <si>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</si>
  <si>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</si>
  <si>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</si>
  <si>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</si>
  <si>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</si>
  <si>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</si>
  <si>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</si>
  <si>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</si>
  <si>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</si>
  <si>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</si>
  <si>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</si>
  <si>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</si>
  <si>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</si>
  <si>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</si>
  <si>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</si>
  <si>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</si>
  <si>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</si>
  <si>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</si>
  <si>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</si>
  <si>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</si>
  <si>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</si>
  <si>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</si>
  <si>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</si>
  <si>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</si>
  <si>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</si>
  <si>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</si>
  <si>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</si>
  <si>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</si>
  <si>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</si>
  <si>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</si>
  <si>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</si>
  <si>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</si>
  <si>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</si>
  <si>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</si>
  <si>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</si>
  <si>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</si>
  <si>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</si>
  <si>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</si>
  <si>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</si>
  <si>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</si>
  <si>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</si>
  <si>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</si>
  <si>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</si>
  <si>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</si>
  <si>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</si>
  <si>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</si>
  <si>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</si>
  <si>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</si>
  <si>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</si>
  <si>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</si>
  <si>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</si>
  <si>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</si>
  <si>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</si>
  <si>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</si>
  <si>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</si>
  <si>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</si>
  <si>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</si>
  <si>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</si>
  <si>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</si>
  <si>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</si>
  <si>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</si>
  <si>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</si>
  <si>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</si>
  <si>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</si>
  <si>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</si>
  <si>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</si>
  <si>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</si>
  <si>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</si>
  <si>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</si>
  <si>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</si>
  <si>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</si>
  <si>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</si>
  <si>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</si>
  <si>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</si>
  <si>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</si>
  <si>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</si>
  <si>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</si>
  <si>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</si>
  <si>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</si>
  <si>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</si>
  <si>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</si>
  <si>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</si>
  <si>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</si>
  <si>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</si>
  <si>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</si>
  <si>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</si>
  <si>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</si>
  <si>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</si>
  <si>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</si>
  <si>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</si>
  <si>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</si>
  <si>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</si>
  <si>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</si>
  <si>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</si>
  <si>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</si>
  <si>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</si>
  <si>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</si>
  <si>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</si>
  <si>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</si>
  <si>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</si>
  <si>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</si>
  <si>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</si>
  <si>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</si>
  <si>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</si>
  <si>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</si>
  <si>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</si>
  <si>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</si>
  <si>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</si>
  <si>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</si>
  <si>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</si>
  <si>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</si>
  <si>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</si>
  <si>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</si>
  <si>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</si>
  <si>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</si>
  <si>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</si>
  <si>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</si>
  <si>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</si>
  <si>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</si>
  <si>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</si>
  <si>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</si>
  <si>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</si>
  <si>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</si>
  <si>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</si>
  <si>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</si>
  <si>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</si>
  <si>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</si>
  <si>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</si>
  <si>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</si>
  <si>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</si>
  <si>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</si>
  <si>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</si>
  <si>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</si>
  <si>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</si>
  <si>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</si>
  <si>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</si>
  <si>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</si>
  <si>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</si>
  <si>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</si>
  <si>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</si>
  <si>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</si>
  <si>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</si>
  <si>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</si>
  <si>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</si>
  <si>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</si>
  <si>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</si>
  <si>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</si>
  <si>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</si>
  <si>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</si>
  <si>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</si>
  <si>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</si>
  <si>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</si>
  <si>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</si>
  <si>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</si>
  <si>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</si>
  <si>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</si>
  <si>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</si>
  <si>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</si>
  <si>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</si>
  <si>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</si>
  <si>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</si>
  <si>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</si>
  <si>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</si>
  <si>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</si>
  <si>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</si>
  <si>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</si>
  <si>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</si>
  <si>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</si>
  <si>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</si>
  <si>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</si>
  <si>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</si>
  <si>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</si>
  <si>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</si>
  <si>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</si>
  <si>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</si>
  <si>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</si>
  <si>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</si>
  <si>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</si>
  <si>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</si>
  <si>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</si>
  <si>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</si>
  <si>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</si>
  <si>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</si>
  <si>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</si>
  <si>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</si>
  <si>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</si>
  <si>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</si>
  <si>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</si>
  <si>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</si>
  <si>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</si>
  <si>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</si>
  <si>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</si>
  <si>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</si>
  <si>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</si>
  <si>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</si>
  <si>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</si>
  <si>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</si>
  <si>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</si>
  <si>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</si>
  <si>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</si>
  <si>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</si>
  <si>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</si>
  <si>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</si>
  <si>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</si>
  <si>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</si>
  <si>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</si>
  <si>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</si>
  <si>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</si>
  <si>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</si>
  <si>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</si>
  <si>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</si>
  <si>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</si>
  <si>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</si>
  <si>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</si>
  <si>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</si>
  <si>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</si>
  <si>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</si>
  <si>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</si>
  <si>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</si>
  <si>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</si>
  <si>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</si>
  <si>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</si>
  <si>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</si>
  <si>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</si>
  <si>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</si>
  <si>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</si>
  <si>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</si>
  <si>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</si>
  <si>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</si>
  <si>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</si>
  <si>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</si>
  <si>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</si>
  <si>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</si>
  <si>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</si>
  <si>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</si>
  <si>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</si>
  <si>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</si>
  <si>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</si>
  <si>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</si>
  <si>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</si>
  <si>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</si>
  <si>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</si>
  <si>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</si>
  <si>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</si>
  <si>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</si>
  <si>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</si>
  <si>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</si>
  <si>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</si>
  <si>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</si>
  <si>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</si>
  <si>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</si>
  <si>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</si>
  <si>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</si>
  <si>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</si>
  <si>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</si>
  <si>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</si>
  <si>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</si>
  <si>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</si>
  <si>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</si>
  <si>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</si>
  <si>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</si>
  <si>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</si>
  <si>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</si>
  <si>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</si>
  <si>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</si>
  <si>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</si>
  <si>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</si>
  <si>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</si>
  <si>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</si>
  <si>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</si>
  <si>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</si>
  <si>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</si>
  <si>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</si>
  <si>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</si>
  <si>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</si>
  <si>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</si>
  <si>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</si>
  <si>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</si>
  <si>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</si>
  <si>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</si>
  <si>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</si>
  <si>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</si>
  <si>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</si>
  <si>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</si>
  <si>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</si>
  <si>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</si>
  <si>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</si>
  <si>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</si>
  <si>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</si>
  <si>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</si>
  <si>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</si>
  <si>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</si>
  <si>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</si>
  <si>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</si>
  <si>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</si>
  <si>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</si>
  <si>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</si>
  <si>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</si>
  <si>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</si>
  <si>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</si>
  <si>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</si>
  <si>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</si>
  <si>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</si>
  <si>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</si>
  <si>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</si>
  <si>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</si>
  <si>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</si>
  <si>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</si>
  <si>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</si>
  <si>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</si>
  <si>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</si>
  <si>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</si>
  <si>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</si>
  <si>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</si>
  <si>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</si>
  <si>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</si>
  <si>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</si>
  <si>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</si>
  <si>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</si>
  <si>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</si>
  <si>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</si>
  <si>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</si>
  <si>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</si>
  <si>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</si>
  <si>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</si>
  <si>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</si>
  <si>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</si>
  <si>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</si>
  <si>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</si>
  <si>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</si>
  <si>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</si>
  <si>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</si>
  <si>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</si>
  <si>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</si>
  <si>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</si>
  <si>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</si>
  <si>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</si>
  <si>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</si>
  <si>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</si>
  <si>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</si>
  <si>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</si>
  <si>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</si>
  <si>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</si>
  <si>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</si>
  <si>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</si>
  <si>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</si>
  <si>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</si>
  <si>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</si>
  <si>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</si>
  <si>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</si>
  <si>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</si>
  <si>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</si>
  <si>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</si>
  <si>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</si>
  <si>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</si>
  <si>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</si>
  <si>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</si>
  <si>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</si>
  <si>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</si>
  <si>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</si>
  <si>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</si>
  <si>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</si>
  <si>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</si>
  <si>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</si>
  <si>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</si>
  <si>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</si>
  <si>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</si>
  <si>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</si>
  <si>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</si>
  <si>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</si>
  <si>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</si>
  <si>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</si>
  <si>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</si>
  <si>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</si>
  <si>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</si>
  <si>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</si>
  <si>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</si>
  <si>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</si>
  <si>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</si>
  <si>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</si>
  <si>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</si>
  <si>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</si>
  <si>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</si>
  <si>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</si>
  <si>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</si>
  <si>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</si>
  <si>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</si>
  <si>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</si>
  <si>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</si>
  <si>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</si>
  <si>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</si>
  <si>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</si>
  <si>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</si>
  <si>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</si>
  <si>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</si>
  <si>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</si>
  <si>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</si>
  <si>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</si>
  <si>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</si>
  <si>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</si>
  <si>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</si>
  <si>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</si>
  <si>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</si>
  <si>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</si>
  <si>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</si>
  <si>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</si>
  <si>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</si>
  <si>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</si>
  <si>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</si>
  <si>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</si>
  <si>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</si>
  <si>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</si>
  <si>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</si>
  <si>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</si>
  <si>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</si>
  <si>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</si>
  <si>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</si>
  <si>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</si>
  <si>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</si>
  <si>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</si>
  <si>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</si>
  <si>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</si>
  <si>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</si>
  <si>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</si>
  <si>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</si>
  <si>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</si>
  <si>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</si>
  <si>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</si>
  <si>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</si>
  <si>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</si>
  <si>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</si>
  <si>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</si>
  <si>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</si>
  <si>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</si>
  <si>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</si>
  <si>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</si>
  <si>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</si>
  <si>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</si>
  <si>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</si>
  <si>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</si>
  <si>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</si>
  <si>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</si>
  <si>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</si>
  <si>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</si>
  <si>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</si>
  <si>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</si>
  <si>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</si>
  <si>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</si>
  <si>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</si>
  <si>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</si>
  <si>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</si>
  <si>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</si>
  <si>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</si>
  <si>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</si>
  <si>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</si>
  <si>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</si>
  <si>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</si>
  <si>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</si>
  <si>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</si>
  <si>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</si>
  <si>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</si>
  <si>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</si>
  <si>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</si>
  <si>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</si>
  <si>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</si>
  <si>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</si>
  <si>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</si>
  <si>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</si>
  <si>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</si>
  <si>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</si>
  <si>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</si>
  <si>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</si>
  <si>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</si>
  <si>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</si>
  <si>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</si>
  <si>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</si>
  <si>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</si>
  <si>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</si>
  <si>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</si>
  <si>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</si>
  <si>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</si>
  <si>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</si>
  <si>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</si>
  <si>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</si>
  <si>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</si>
  <si>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</si>
  <si>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</si>
  <si>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</si>
  <si>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</si>
  <si>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</si>
  <si>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</si>
  <si>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</si>
  <si>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</si>
  <si>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</si>
  <si>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</si>
  <si>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</si>
  <si>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</si>
  <si>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</si>
  <si>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</si>
  <si>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</si>
  <si>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</si>
  <si>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</si>
  <si>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</si>
  <si>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</si>
  <si>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</si>
  <si>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</si>
  <si>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</si>
  <si>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</si>
  <si>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</si>
  <si>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</si>
  <si>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</si>
  <si>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</si>
  <si>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</si>
  <si>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</si>
  <si>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</si>
  <si>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</si>
  <si>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</si>
  <si>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</si>
  <si>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</si>
  <si>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</si>
  <si>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</si>
  <si>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</si>
  <si>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</si>
  <si>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</si>
  <si>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</si>
  <si>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</si>
  <si>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</si>
  <si>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</si>
  <si>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</si>
  <si>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</si>
  <si>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</si>
  <si>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</si>
  <si>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</si>
  <si>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</si>
  <si>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</si>
  <si>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</si>
  <si>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</si>
  <si>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</si>
  <si>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</si>
  <si>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</si>
  <si>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</si>
  <si>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</si>
  <si>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</si>
  <si>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</si>
  <si>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</si>
  <si>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</si>
  <si>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</si>
  <si>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</si>
  <si>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</si>
  <si>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</si>
  <si>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</si>
  <si>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</si>
  <si>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</si>
  <si>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</si>
  <si>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</si>
  <si>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</si>
  <si>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</si>
  <si>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</si>
  <si>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</si>
  <si>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</si>
  <si>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</si>
  <si>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</si>
  <si>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</si>
  <si>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</si>
  <si>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</si>
  <si>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</si>
  <si>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</si>
  <si>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</si>
  <si>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</si>
  <si>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</si>
  <si>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</si>
  <si>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</si>
  <si>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</si>
  <si>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</si>
  <si>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</si>
  <si>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</si>
  <si>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</si>
  <si>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</si>
  <si>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</si>
  <si>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</si>
  <si>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</si>
  <si>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</si>
  <si>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</si>
  <si>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</si>
  <si>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</si>
  <si>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</si>
  <si>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</si>
  <si>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</si>
  <si>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</si>
  <si>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</si>
  <si>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</si>
  <si>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</si>
  <si>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</si>
  <si>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</si>
  <si>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</si>
  <si>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</si>
  <si>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</si>
  <si>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</si>
  <si>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</si>
  <si>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</si>
  <si>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</si>
  <si>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</si>
  <si>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</si>
  <si>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</si>
  <si>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</si>
  <si>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</si>
  <si>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</si>
  <si>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</si>
  <si>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</si>
  <si>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</si>
  <si>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</si>
  <si>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</si>
  <si>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</si>
  <si>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</si>
  <si>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</si>
  <si>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</si>
  <si>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</si>
  <si>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</si>
  <si>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</si>
  <si>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</si>
  <si>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</si>
  <si>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</si>
  <si>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</si>
  <si>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</si>
  <si>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</si>
  <si>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</si>
  <si>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</si>
  <si>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</si>
  <si>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</si>
  <si>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</si>
  <si>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</si>
  <si>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</si>
  <si>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</si>
  <si>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</si>
  <si>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</si>
  <si>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</si>
  <si>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</si>
  <si>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</si>
  <si>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</si>
  <si>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</si>
  <si>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</si>
  <si>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</si>
  <si>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</si>
  <si>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</si>
  <si>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</si>
  <si>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</si>
  <si>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</si>
  <si>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</si>
  <si>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</si>
  <si>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</si>
  <si>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</si>
  <si>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</si>
  <si>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</si>
  <si>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</si>
  <si>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</si>
  <si>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</si>
  <si>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</si>
  <si>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</si>
  <si>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</si>
  <si>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</si>
  <si>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</si>
  <si>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</si>
  <si>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</si>
  <si>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</si>
  <si>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</si>
  <si>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</si>
  <si>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</si>
  <si>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</si>
  <si>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</si>
  <si>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</si>
  <si>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</si>
  <si>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</si>
  <si>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</si>
  <si>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</si>
  <si>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</si>
  <si>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</si>
  <si>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</si>
  <si>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</si>
  <si>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</si>
  <si>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</si>
  <si>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</si>
  <si>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</si>
  <si>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</si>
  <si>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</si>
  <si>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</si>
  <si>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</si>
  <si>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</si>
  <si>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</si>
  <si>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</si>
  <si>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</si>
  <si>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</si>
  <si>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</si>
  <si>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</si>
  <si>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</si>
  <si>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</si>
  <si>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</si>
  <si>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</si>
  <si>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</si>
  <si>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</si>
  <si>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</si>
  <si>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</si>
  <si>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</si>
  <si>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</si>
  <si>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</si>
  <si>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</si>
  <si>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</si>
  <si>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</si>
  <si>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</si>
  <si>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</si>
  <si>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</si>
  <si>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</si>
  <si>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</si>
  <si>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</si>
  <si>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</si>
  <si>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</si>
  <si>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</si>
  <si>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</si>
  <si>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</si>
  <si>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</si>
  <si>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</si>
  <si>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</si>
  <si>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</si>
  <si>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</si>
  <si>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</si>
  <si>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</si>
  <si>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</si>
  <si>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</si>
  <si>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</si>
  <si>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</si>
  <si>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</si>
  <si>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</si>
  <si>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</si>
  <si>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</si>
  <si>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</si>
  <si>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</si>
  <si>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</si>
  <si>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</si>
  <si>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</si>
  <si>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</si>
  <si>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</si>
  <si>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</si>
  <si>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</si>
  <si>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</si>
  <si>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</si>
  <si>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</si>
  <si>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</si>
  <si>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</si>
  <si>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</si>
  <si>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</si>
  <si>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</si>
  <si>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</si>
  <si>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</si>
  <si>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</si>
  <si>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</si>
  <si>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</si>
  <si>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</si>
  <si>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</si>
  <si>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</si>
  <si>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</si>
  <si>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</si>
  <si>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</si>
  <si>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</si>
  <si>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</si>
  <si>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</si>
  <si>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</si>
  <si>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</si>
  <si>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</si>
  <si>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</si>
  <si>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</si>
  <si>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</si>
  <si>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</si>
  <si>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</si>
  <si>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</si>
  <si>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</si>
  <si>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</si>
  <si>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</si>
  <si>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</si>
  <si>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</si>
  <si>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</si>
  <si>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</si>
  <si>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</si>
  <si>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</si>
  <si>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</si>
  <si>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</si>
  <si>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</si>
  <si>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</si>
  <si>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</si>
  <si>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</si>
  <si>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</si>
  <si>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</si>
  <si>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</si>
  <si>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</si>
  <si>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</si>
  <si>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</si>
  <si>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</si>
  <si>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</si>
  <si>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</si>
  <si>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</si>
  <si>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</si>
  <si>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</si>
  <si>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</si>
  <si>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</si>
  <si>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</si>
  <si>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</si>
  <si>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</si>
  <si>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</si>
  <si>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</si>
  <si>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</si>
  <si>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</si>
  <si>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</si>
  <si>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</si>
  <si>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</si>
  <si>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</si>
  <si>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</si>
  <si>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</si>
  <si>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</si>
  <si>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</si>
  <si>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</si>
  <si>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</si>
  <si>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</si>
  <si>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</si>
  <si>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</si>
  <si>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</si>
  <si>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</si>
  <si>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</si>
  <si>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</si>
  <si>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</si>
  <si>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</si>
  <si>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</si>
  <si>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</si>
  <si>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</si>
  <si>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</si>
  <si>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</si>
  <si>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</si>
  <si>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</si>
  <si>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</si>
  <si>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</si>
  <si>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</si>
  <si>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</si>
  <si>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</si>
  <si>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</si>
  <si>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</si>
  <si>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</si>
  <si>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</si>
  <si>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</si>
  <si>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</si>
  <si>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</si>
  <si>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</si>
  <si>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</si>
  <si>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</si>
  <si>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</si>
  <si>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</si>
  <si>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</si>
  <si>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</si>
  <si>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</si>
  <si>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</si>
  <si>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</si>
  <si>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</si>
  <si>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</si>
  <si>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</si>
  <si>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</si>
  <si>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</si>
  <si>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</si>
  <si>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</si>
  <si>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</si>
  <si>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</si>
  <si>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</si>
  <si>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</si>
  <si>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</si>
  <si>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</si>
  <si>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</si>
  <si>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</si>
  <si>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</si>
  <si>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</si>
  <si>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</si>
  <si>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</si>
  <si>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</si>
  <si>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</si>
  <si>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</si>
  <si>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</si>
  <si>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</si>
  <si>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</si>
  <si>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</si>
  <si>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</si>
  <si>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</si>
  <si>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</si>
  <si>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</si>
  <si>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</si>
  <si>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</si>
  <si>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</si>
  <si>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</si>
  <si>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</si>
  <si>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</si>
  <si>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</si>
  <si>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</si>
  <si>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</si>
  <si>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</si>
  <si>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</si>
  <si>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</si>
  <si>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</si>
  <si>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</si>
  <si>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</si>
  <si>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</si>
  <si>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</si>
  <si>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</si>
  <si>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</si>
  <si>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</si>
  <si>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</si>
  <si>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</si>
  <si>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</si>
  <si>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</si>
  <si>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</si>
  <si>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</si>
  <si>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</si>
  <si>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</si>
  <si>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</si>
  <si>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</si>
  <si>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</si>
  <si>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</si>
  <si>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</si>
  <si>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</si>
  <si>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</si>
  <si>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</si>
  <si>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</si>
  <si>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</si>
  <si>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</si>
  <si>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</si>
  <si>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</si>
  <si>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</si>
  <si>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</si>
  <si>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</si>
  <si>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</si>
  <si>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</si>
  <si>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</si>
  <si>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</si>
  <si>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</si>
  <si>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</si>
  <si>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</si>
  <si>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</si>
  <si>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</si>
  <si>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</si>
  <si>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</si>
  <si>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</si>
  <si>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</si>
  <si>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</si>
  <si>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</si>
  <si>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</si>
  <si>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</si>
  <si>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</si>
  <si>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</si>
  <si>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</si>
  <si>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</si>
  <si>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</si>
  <si>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</si>
  <si>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</si>
  <si>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</si>
  <si>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</si>
  <si>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</si>
  <si>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</si>
  <si>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</si>
  <si>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</si>
  <si>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</si>
  <si>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</si>
  <si>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</si>
  <si>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</si>
  <si>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</si>
  <si>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</si>
  <si>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</si>
  <si>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</si>
  <si>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</si>
  <si>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</si>
  <si>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</si>
  <si>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</si>
  <si>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</si>
  <si>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</si>
  <si>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</si>
  <si>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</si>
  <si>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</si>
  <si>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</si>
  <si>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</si>
  <si>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</si>
  <si>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</si>
  <si>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</si>
  <si>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</si>
  <si>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</si>
  <si>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</si>
  <si>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</si>
  <si>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</si>
  <si>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</si>
  <si>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</si>
  <si>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</si>
  <si>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</si>
  <si>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</si>
  <si>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</si>
  <si>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</si>
  <si>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</si>
  <si>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</si>
  <si>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</si>
  <si>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</si>
  <si>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</si>
  <si>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</si>
  <si>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</si>
  <si>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</si>
  <si>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</si>
  <si>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</si>
  <si>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</si>
  <si>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</si>
  <si>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</si>
  <si>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</si>
  <si>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</si>
  <si>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</si>
  <si>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</si>
  <si>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</si>
  <si>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</si>
  <si>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</si>
  <si>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</si>
  <si>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</si>
  <si>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</si>
  <si>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</si>
  <si>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</si>
  <si>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</si>
  <si>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</si>
  <si>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</si>
  <si>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</si>
  <si>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</si>
  <si>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</si>
  <si>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</si>
  <si>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</si>
  <si>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</si>
  <si>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</si>
  <si>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</si>
  <si>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</si>
  <si>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</si>
  <si>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</si>
  <si>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</si>
  <si>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</si>
  <si>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</si>
  <si>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</si>
  <si>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</si>
  <si>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</si>
  <si>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</si>
  <si>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</si>
  <si>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</si>
  <si>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</si>
  <si>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</si>
  <si>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</si>
  <si>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</si>
  <si>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</si>
  <si>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</si>
  <si>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</si>
  <si>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</si>
  <si>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</si>
  <si>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</si>
  <si>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</si>
  <si>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</si>
  <si>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</si>
  <si>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</si>
  <si>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</si>
  <si>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</si>
  <si>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</si>
  <si>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</si>
  <si>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</si>
  <si>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</si>
  <si>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</si>
  <si>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</si>
  <si>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</si>
  <si>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</si>
  <si>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</si>
  <si>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</si>
  <si>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</si>
  <si>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</si>
  <si>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</si>
  <si>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</si>
  <si>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</si>
  <si>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</si>
  <si>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</si>
  <si>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</si>
  <si>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</si>
  <si>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</si>
  <si>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</si>
  <si>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</si>
  <si>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</si>
  <si>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</si>
  <si>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</si>
  <si>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</si>
  <si>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</si>
  <si>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</si>
  <si>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</si>
  <si>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</si>
  <si>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</si>
  <si>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</si>
  <si>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</si>
  <si>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</si>
  <si>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</si>
  <si>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</si>
  <si>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</si>
  <si>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</si>
  <si>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</si>
  <si>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</si>
  <si>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</si>
  <si>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</si>
  <si>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</si>
  <si>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</si>
  <si>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</si>
  <si>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</si>
  <si>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</si>
  <si>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</si>
  <si>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</si>
  <si>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</si>
  <si>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</si>
  <si>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</si>
  <si>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</si>
  <si>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</si>
  <si>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</si>
  <si>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</si>
  <si>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</si>
  <si>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</si>
  <si>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</si>
  <si>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</si>
  <si>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</si>
  <si>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</si>
  <si>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</si>
  <si>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</si>
  <si>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</si>
  <si>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</si>
  <si>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</si>
  <si>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</si>
  <si>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</si>
  <si>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</si>
  <si>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</si>
  <si>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</si>
  <si>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</si>
  <si>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</si>
  <si>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</si>
  <si>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</si>
  <si>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</si>
  <si>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</si>
  <si>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</si>
  <si>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</si>
  <si>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</si>
  <si>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</si>
  <si>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</si>
  <si>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</si>
  <si>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</si>
  <si>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</si>
  <si>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</si>
  <si>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</si>
  <si>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</si>
  <si>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</si>
  <si>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</si>
  <si>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</si>
  <si>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</si>
  <si>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</si>
  <si>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</si>
  <si>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</si>
  <si>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</si>
  <si>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</si>
  <si>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</si>
  <si>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</si>
  <si>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</si>
  <si>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</si>
  <si>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</si>
  <si>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</si>
  <si>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</si>
  <si>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</si>
  <si>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</si>
  <si>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</si>
  <si>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</si>
  <si>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</si>
  <si>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</si>
  <si>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</si>
  <si>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</si>
  <si>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</si>
  <si>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</si>
  <si>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</si>
  <si>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</si>
  <si>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</si>
  <si>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</si>
  <si>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</si>
  <si>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</si>
  <si>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</si>
  <si>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</si>
  <si>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</si>
  <si>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</si>
  <si>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</si>
  <si>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</si>
  <si>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</si>
  <si>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</si>
  <si>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</si>
  <si>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</si>
  <si>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</si>
  <si>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</si>
  <si>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</si>
  <si>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</si>
  <si>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</si>
  <si>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</si>
  <si>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</si>
  <si>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</si>
  <si>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</si>
  <si>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</si>
  <si>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</si>
  <si>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</si>
  <si>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</si>
  <si>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</si>
  <si>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</si>
  <si>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</si>
  <si>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</si>
  <si>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</si>
  <si>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</si>
  <si>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</si>
  <si>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</si>
  <si>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</si>
  <si>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</si>
  <si>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</si>
  <si>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</si>
  <si>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</si>
  <si>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</si>
  <si>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</si>
  <si>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</si>
  <si>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</si>
  <si>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</si>
  <si>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</si>
  <si>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</si>
  <si>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</si>
  <si>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</si>
  <si>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</si>
  <si>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</si>
  <si>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</si>
  <si>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</si>
  <si>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</si>
  <si>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</si>
  <si>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</si>
  <si>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</si>
  <si>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</si>
  <si>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</si>
  <si>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</si>
  <si>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</si>
  <si>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</si>
  <si>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</si>
  <si>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</si>
  <si>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</si>
  <si>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</si>
  <si>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</si>
  <si>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</si>
  <si>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</si>
  <si>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</si>
  <si>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</si>
  <si>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</si>
  <si>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</si>
  <si>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</si>
  <si>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</si>
  <si>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</si>
  <si>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</si>
  <si>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</si>
  <si>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</si>
  <si>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</si>
  <si>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</si>
  <si>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</si>
  <si>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</si>
  <si>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</si>
  <si>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</si>
  <si>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</si>
  <si>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</si>
  <si>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</si>
  <si>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</si>
  <si>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</si>
  <si>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</si>
  <si>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</si>
  <si>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</si>
  <si>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</si>
  <si>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</si>
  <si>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</si>
  <si>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</si>
  <si>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</si>
  <si>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</si>
  <si>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</si>
  <si>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</si>
  <si>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</si>
  <si>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</si>
  <si>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</si>
  <si>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</si>
  <si>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</si>
  <si>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</si>
  <si>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</si>
  <si>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</si>
  <si>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</si>
  <si>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</si>
  <si>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</si>
  <si>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</si>
  <si>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</si>
  <si>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</si>
  <si>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</si>
  <si>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</si>
  <si>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</si>
  <si>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</si>
  <si>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</si>
  <si>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</si>
  <si>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</si>
  <si>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</si>
  <si>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</si>
  <si>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</si>
  <si>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</si>
  <si>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</si>
  <si>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</si>
  <si>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</si>
  <si>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</si>
  <si>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</si>
  <si>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</si>
  <si>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</si>
  <si>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</si>
  <si>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</si>
  <si>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</si>
  <si>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</si>
  <si>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</si>
  <si>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</si>
  <si>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</si>
  <si>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</si>
  <si>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</si>
  <si>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</si>
  <si>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</si>
  <si>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</si>
  <si>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</si>
  <si>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</si>
  <si>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</si>
  <si>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</si>
  <si>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</si>
  <si>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</si>
  <si>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</si>
  <si>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</si>
  <si>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</si>
  <si>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</si>
  <si>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</si>
  <si>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</si>
  <si>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</si>
  <si>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</si>
  <si>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</si>
  <si>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</si>
  <si>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</si>
  <si>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</si>
  <si>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</si>
  <si>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</si>
  <si>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</si>
  <si>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</si>
  <si>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</si>
  <si>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</si>
  <si>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</si>
  <si>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</si>
  <si>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</si>
  <si>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</si>
  <si>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</si>
  <si>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</si>
  <si>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</si>
  <si>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</si>
  <si>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</si>
  <si>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</si>
  <si>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</si>
  <si>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</si>
  <si>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</si>
  <si>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</si>
  <si>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</si>
  <si>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</si>
  <si>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</si>
  <si>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</si>
  <si>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</si>
  <si>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</si>
  <si>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</si>
  <si>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</si>
  <si>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</si>
  <si>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</si>
  <si>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</si>
  <si>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</si>
  <si>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</si>
  <si>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</si>
  <si>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</si>
  <si>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</si>
  <si>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</si>
  <si>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</si>
  <si>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</si>
  <si>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</si>
  <si>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</si>
  <si>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</si>
  <si>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</si>
  <si>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</si>
  <si>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</si>
  <si>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</si>
  <si>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</si>
  <si>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</si>
  <si>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</si>
  <si>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</si>
  <si>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</si>
  <si>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</si>
  <si>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</si>
  <si>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</si>
  <si>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</si>
  <si>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</si>
  <si>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</si>
  <si>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</si>
  <si>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</si>
  <si>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</si>
  <si>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</si>
  <si>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</si>
  <si>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</si>
  <si>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</si>
  <si>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</si>
  <si>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</si>
  <si>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</si>
  <si>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</si>
  <si>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</si>
  <si>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</si>
  <si>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</si>
  <si>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</si>
  <si>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</si>
  <si>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</si>
  <si>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</si>
  <si>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</si>
  <si>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</si>
  <si>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</si>
  <si>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</si>
  <si>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</si>
  <si>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</si>
  <si>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</si>
  <si>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</si>
  <si>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</si>
  <si>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</si>
  <si>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</si>
  <si>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</si>
  <si>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</si>
  <si>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</si>
  <si>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</si>
  <si>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</si>
  <si>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</si>
  <si>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</si>
  <si>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</si>
  <si>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</si>
  <si>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</si>
  <si>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</si>
  <si>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</si>
  <si>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</si>
  <si>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</si>
  <si>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</si>
  <si>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</si>
  <si>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</si>
  <si>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</si>
  <si>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</si>
  <si>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</si>
  <si>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</si>
  <si>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</si>
  <si>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</si>
  <si>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</si>
  <si>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</si>
  <si>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</si>
  <si>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</si>
  <si>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</si>
  <si>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</si>
  <si>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</si>
  <si>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</si>
  <si>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</si>
  <si>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</si>
  <si>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</si>
  <si>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</si>
  <si>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</si>
  <si>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</si>
  <si>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</si>
  <si>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</si>
  <si>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</si>
  <si>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</si>
  <si>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</si>
  <si>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</si>
  <si>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</si>
  <si>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</si>
  <si>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</si>
  <si>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</si>
  <si>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</si>
  <si>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</si>
  <si>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</si>
  <si>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</si>
  <si>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</si>
  <si>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</si>
  <si>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</si>
  <si>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</si>
  <si>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</si>
  <si>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</si>
  <si>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</si>
  <si>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</si>
  <si>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</si>
  <si>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</si>
  <si>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</si>
  <si>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</si>
  <si>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</si>
  <si>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</si>
  <si>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</si>
  <si>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</si>
  <si>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</si>
  <si>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</si>
  <si>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</si>
  <si>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</si>
  <si>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</si>
  <si>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</si>
  <si>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</si>
  <si>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</si>
  <si>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</si>
  <si>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</si>
  <si>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</si>
  <si>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</si>
  <si>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</si>
  <si>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</si>
  <si>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</si>
  <si>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</si>
  <si>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</si>
  <si>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</si>
  <si>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</si>
  <si>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</si>
  <si>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</si>
  <si>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</si>
  <si>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</si>
  <si>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</si>
  <si>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</si>
  <si>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</si>
  <si>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</si>
  <si>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</si>
  <si>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</si>
  <si>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</si>
  <si>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</si>
  <si>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</si>
  <si>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</si>
  <si>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</si>
  <si>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</si>
  <si>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</si>
  <si>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</si>
  <si>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</si>
  <si>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</si>
  <si>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</si>
  <si>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</si>
  <si>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</si>
  <si>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</si>
  <si>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</si>
  <si>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</si>
  <si>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</si>
  <si>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</si>
  <si>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</si>
  <si>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</si>
  <si>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</si>
  <si>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</si>
  <si>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</si>
  <si>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</si>
  <si>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</si>
  <si>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</si>
  <si>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</si>
  <si>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</si>
  <si>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</si>
  <si>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</si>
  <si>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</si>
  <si>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</si>
  <si>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</si>
  <si>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</si>
  <si>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</si>
  <si>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</si>
  <si>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</si>
  <si>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</si>
  <si>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</si>
  <si>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</si>
  <si>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</si>
  <si>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</si>
  <si>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</si>
  <si>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</si>
  <si>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</si>
  <si>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</si>
  <si>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</si>
  <si>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</si>
  <si>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</si>
  <si>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</si>
  <si>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</si>
  <si>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</si>
  <si>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</si>
  <si>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</si>
  <si>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</si>
  <si>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</si>
  <si>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</si>
  <si>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</si>
  <si>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</si>
  <si>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</si>
  <si>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</si>
  <si>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</si>
  <si>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</si>
  <si>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</si>
  <si>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</si>
  <si>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</si>
  <si>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</si>
  <si>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</si>
  <si>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</si>
  <si>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</si>
  <si>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</si>
  <si>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</si>
  <si>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</si>
  <si>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</si>
  <si>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</si>
  <si>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</si>
  <si>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</si>
  <si>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</si>
  <si>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</si>
  <si>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</si>
  <si>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</si>
  <si>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</si>
  <si>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</si>
  <si>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</si>
  <si>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</si>
  <si>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</si>
  <si>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</si>
  <si>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</si>
  <si>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</si>
  <si>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</si>
  <si>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</si>
  <si>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</si>
  <si>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</si>
  <si>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</si>
  <si>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</si>
  <si>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</si>
  <si>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</si>
  <si>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</si>
  <si>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</si>
  <si>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</si>
  <si>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</si>
  <si>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</si>
  <si>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</si>
  <si>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</si>
  <si>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</si>
  <si>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</si>
  <si>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</si>
  <si>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</si>
  <si>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</si>
  <si>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</si>
  <si>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</si>
  <si>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</si>
  <si>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</si>
  <si>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</si>
  <si>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</si>
  <si>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</si>
  <si>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</si>
  <si>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</si>
  <si>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</si>
  <si>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</si>
  <si>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</si>
  <si>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</si>
  <si>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</si>
  <si>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</si>
  <si>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</si>
  <si>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</si>
  <si>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</si>
  <si>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</si>
  <si>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</si>
  <si>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</si>
  <si>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</si>
  <si>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</si>
  <si>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</si>
  <si>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</si>
  <si>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</si>
  <si>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</si>
  <si>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</si>
  <si>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</si>
  <si>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</si>
  <si>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</si>
  <si>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</si>
  <si>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</si>
  <si>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</si>
  <si>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</si>
  <si>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</si>
  <si>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</si>
  <si>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</si>
  <si>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</si>
  <si>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</si>
  <si>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</si>
  <si>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</si>
  <si>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</si>
  <si>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</si>
  <si>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</si>
  <si>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</si>
  <si>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</si>
  <si>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</si>
  <si>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</si>
  <si>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</si>
  <si>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</si>
  <si>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</si>
  <si>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</si>
  <si>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</si>
  <si>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</si>
  <si>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</si>
  <si>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</si>
  <si>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</si>
  <si>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</si>
  <si>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</si>
  <si>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</si>
  <si>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</si>
  <si>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</si>
  <si>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</si>
  <si>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</si>
  <si>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</si>
  <si>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</si>
  <si>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</si>
  <si>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</si>
  <si>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</si>
  <si>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</si>
  <si>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</si>
  <si>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</si>
  <si>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</si>
  <si>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</si>
  <si>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</si>
  <si>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</si>
  <si>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</si>
  <si>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</si>
  <si>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</si>
  <si>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</si>
  <si>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</si>
  <si>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</si>
  <si>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</si>
  <si>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</si>
  <si>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</si>
  <si>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</si>
  <si>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</si>
  <si>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</si>
  <si>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</si>
  <si>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</si>
  <si>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</si>
  <si>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</si>
  <si>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</si>
  <si>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</si>
  <si>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</si>
  <si>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</si>
  <si>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</si>
  <si>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</si>
  <si>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</si>
  <si>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</si>
  <si>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</si>
  <si>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</si>
  <si>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</si>
  <si>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</si>
  <si>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</si>
  <si>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</si>
  <si>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</si>
  <si>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</si>
  <si>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</si>
  <si>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</si>
  <si>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</si>
  <si>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</si>
  <si>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</si>
  <si>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</si>
  <si>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</si>
  <si>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</si>
  <si>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</si>
  <si>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</si>
  <si>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</si>
  <si>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</si>
  <si>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</si>
  <si>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</si>
  <si>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</si>
  <si>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</si>
  <si>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</si>
  <si>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</si>
  <si>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</si>
  <si>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</si>
  <si>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</si>
  <si>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</si>
  <si>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</si>
  <si>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</si>
  <si>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</si>
  <si>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</si>
  <si>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</si>
  <si>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</si>
  <si>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</si>
  <si>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</si>
  <si>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</si>
  <si>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</si>
  <si>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</si>
  <si>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</si>
  <si>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</si>
  <si>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</si>
  <si>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</si>
  <si>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</si>
  <si>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</si>
  <si>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</si>
  <si>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</si>
  <si>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</si>
  <si>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</si>
  <si>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</si>
  <si>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</si>
  <si>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</si>
  <si>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</si>
  <si>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</si>
  <si>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</si>
  <si>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</si>
  <si>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</si>
  <si>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</si>
  <si>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</si>
  <si>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</si>
  <si>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</si>
  <si>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</si>
  <si>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</si>
  <si>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</si>
  <si>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</si>
  <si>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</si>
  <si>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</si>
  <si>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</si>
  <si>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</si>
  <si>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</si>
  <si>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</si>
  <si>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</si>
  <si>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</si>
  <si>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</si>
  <si>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</si>
  <si>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</si>
  <si>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</si>
  <si>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</si>
  <si>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</si>
  <si>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</si>
  <si>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</si>
  <si>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</si>
  <si>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</si>
  <si>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</si>
  <si>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</si>
  <si>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</si>
  <si>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</si>
  <si>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</si>
  <si>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</si>
  <si>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</si>
  <si>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</si>
  <si>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</si>
  <si>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</si>
  <si>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</si>
  <si>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</si>
  <si>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</si>
  <si>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</si>
  <si>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</si>
  <si>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</si>
  <si>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</si>
  <si>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</si>
  <si>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</si>
  <si>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</si>
  <si>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</si>
  <si>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</si>
  <si>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</si>
  <si>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</si>
  <si>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</si>
  <si>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</si>
  <si>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</si>
  <si>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</si>
  <si>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</si>
  <si>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</si>
  <si>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</si>
  <si>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</si>
  <si>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</si>
  <si>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</si>
  <si>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</si>
  <si>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</si>
  <si>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</si>
  <si>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</si>
  <si>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</si>
  <si>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</si>
  <si>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</si>
  <si>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</si>
  <si>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</si>
  <si>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</si>
  <si>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</si>
  <si>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</si>
  <si>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</si>
  <si>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</si>
  <si>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</si>
  <si>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</si>
  <si>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</si>
  <si>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</si>
  <si>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</si>
  <si>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</si>
  <si>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</si>
  <si>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</si>
  <si>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</si>
  <si>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</si>
  <si>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</si>
  <si>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</si>
  <si>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</si>
  <si>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</si>
  <si>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</si>
  <si>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</si>
  <si>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</si>
  <si>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</si>
  <si>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</si>
  <si>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</si>
  <si>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</si>
  <si>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</si>
  <si>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</si>
  <si>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</si>
  <si>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</si>
  <si>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</si>
  <si>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</si>
  <si>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</si>
  <si>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</si>
  <si>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</si>
  <si>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</si>
  <si>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</si>
  <si>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</si>
  <si>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</si>
  <si>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</si>
  <si>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</si>
  <si>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</si>
  <si>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</si>
  <si>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</si>
  <si>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</si>
  <si>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</si>
  <si>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</si>
  <si>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</si>
  <si>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</si>
  <si>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</si>
  <si>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</si>
  <si>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</si>
  <si>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</si>
  <si>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</si>
  <si>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</si>
  <si>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</si>
  <si>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</si>
  <si>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</si>
  <si>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</si>
  <si>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</si>
  <si>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</si>
  <si>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</si>
  <si>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</si>
  <si>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</si>
  <si>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</si>
  <si>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</si>
  <si>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</si>
  <si>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</si>
  <si>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</si>
  <si>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</si>
  <si>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</si>
  <si>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</si>
  <si>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</si>
  <si>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</si>
  <si>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</si>
  <si>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</si>
  <si>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</si>
  <si>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</si>
  <si>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</si>
  <si>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</si>
  <si>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</si>
  <si>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</si>
  <si>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</si>
  <si>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</si>
  <si>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</si>
  <si>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</si>
  <si>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</si>
  <si>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</si>
  <si>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</si>
  <si>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</si>
  <si>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</si>
  <si>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</si>
  <si>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</si>
  <si>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</si>
  <si>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</si>
  <si>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</si>
  <si>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</si>
  <si>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</si>
  <si>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</si>
  <si>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</si>
  <si>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</si>
  <si>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</si>
  <si>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</si>
  <si>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</si>
  <si>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</si>
  <si>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</si>
  <si>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</si>
  <si>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</si>
  <si>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</si>
  <si>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</si>
  <si>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</si>
  <si>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</si>
  <si>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</si>
  <si>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</si>
  <si>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</si>
  <si>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</si>
  <si>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</si>
  <si>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</si>
  <si>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</si>
  <si>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</si>
  <si>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</si>
  <si>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</si>
  <si>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</si>
  <si>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</si>
  <si>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</si>
  <si>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</si>
  <si>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</si>
  <si>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</si>
  <si>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</si>
  <si>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</si>
  <si>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</si>
  <si>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</si>
  <si>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</si>
  <si>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</si>
  <si>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</si>
  <si>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</si>
  <si>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</si>
  <si>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</si>
  <si>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</si>
  <si>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</si>
  <si>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</si>
  <si>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</si>
  <si>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</si>
  <si>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</si>
  <si>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</si>
  <si>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</si>
  <si>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</si>
  <si>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</si>
  <si>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</si>
  <si>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</si>
  <si>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</si>
  <si>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</si>
  <si>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</si>
  <si>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</si>
  <si>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</si>
  <si>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</si>
  <si>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</si>
  <si>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</si>
  <si>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</si>
  <si>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</si>
  <si>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</si>
  <si>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</si>
  <si>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</si>
  <si>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</si>
  <si>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</si>
  <si>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</si>
  <si>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</si>
  <si>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</si>
  <si>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</si>
  <si>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</si>
  <si>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</si>
  <si>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</si>
  <si>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</si>
  <si>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</si>
  <si>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</si>
  <si>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</si>
  <si>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</si>
  <si>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</si>
  <si>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</si>
  <si>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</si>
  <si>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</si>
  <si>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</si>
  <si>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</si>
  <si>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</si>
  <si>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</si>
  <si>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</si>
  <si>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</si>
  <si>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</si>
  <si>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</si>
  <si>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</si>
  <si>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</si>
  <si>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</si>
  <si>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</si>
  <si>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</si>
  <si>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</si>
  <si>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</si>
  <si>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</si>
  <si>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</si>
  <si>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</si>
  <si>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</si>
  <si>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</si>
  <si>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</si>
  <si>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</si>
  <si>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</si>
  <si>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</si>
  <si>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</si>
  <si>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</si>
  <si>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</si>
  <si>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</si>
  <si>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</si>
  <si>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</si>
  <si>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</si>
  <si>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</si>
  <si>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</si>
  <si>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</si>
  <si>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</si>
  <si>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</si>
  <si>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</si>
  <si>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</si>
  <si>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</si>
  <si>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</si>
  <si>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</si>
  <si>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</si>
  <si>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</si>
  <si>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</si>
  <si>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</si>
  <si>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</si>
  <si>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</si>
  <si>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</si>
  <si>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</si>
  <si>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</si>
  <si>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</si>
  <si>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</si>
  <si>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</si>
  <si>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</si>
  <si>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</si>
  <si>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</si>
  <si>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</si>
  <si>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</si>
  <si>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</si>
  <si>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</si>
  <si>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</si>
  <si>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</si>
  <si>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</si>
  <si>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</si>
  <si>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</si>
  <si>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</si>
  <si>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</si>
  <si>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</si>
  <si>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</si>
  <si>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</si>
  <si>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</si>
  <si>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</si>
  <si>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</si>
  <si>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</si>
  <si>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</si>
  <si>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</si>
  <si>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</si>
  <si>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</si>
  <si>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</si>
  <si>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</si>
  <si>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</si>
  <si>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</si>
  <si>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</si>
  <si>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</si>
  <si>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</si>
  <si>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</si>
  <si>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</si>
  <si>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</si>
  <si>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</si>
  <si>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</si>
  <si>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</si>
  <si>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</si>
  <si>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</si>
  <si>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</si>
  <si>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</si>
  <si>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</si>
  <si>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</si>
  <si>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</si>
  <si>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</si>
  <si>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</si>
  <si>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</si>
  <si>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</si>
  <si>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</si>
  <si>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</si>
  <si>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</si>
  <si>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</si>
  <si>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</si>
  <si>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</si>
  <si>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</si>
  <si>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</si>
  <si>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</si>
  <si>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</si>
  <si>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</si>
  <si>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</si>
  <si>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</si>
  <si>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</si>
  <si>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</si>
  <si>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</si>
  <si>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</si>
  <si>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</si>
  <si>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</si>
  <si>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</si>
  <si>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</si>
  <si>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</si>
  <si>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</si>
  <si>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</si>
  <si>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</si>
  <si>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</si>
  <si>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</si>
  <si>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</si>
  <si>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</si>
  <si>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</si>
  <si>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</si>
  <si>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</si>
  <si>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</si>
  <si>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</si>
  <si>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</si>
  <si>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</si>
  <si>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</si>
  <si>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</si>
  <si>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</si>
  <si>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</si>
  <si>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</si>
  <si>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</si>
  <si>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</si>
  <si>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</si>
  <si>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</si>
  <si>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</si>
  <si>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</si>
  <si>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</si>
  <si>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</si>
  <si>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</si>
  <si>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</si>
  <si>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</si>
  <si>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</si>
  <si>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</si>
  <si>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</si>
  <si>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</si>
  <si>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</si>
  <si>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</si>
  <si>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</si>
  <si>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</si>
  <si>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</si>
  <si>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</si>
  <si>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</si>
  <si>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</si>
  <si>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</si>
  <si>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</si>
  <si>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</si>
  <si>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</si>
  <si>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</si>
  <si>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</si>
  <si>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</si>
  <si>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</si>
  <si>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</si>
  <si>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</si>
  <si>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</si>
  <si>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</si>
  <si>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</si>
  <si>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</si>
  <si>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</si>
  <si>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</si>
  <si>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</si>
  <si>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</si>
  <si>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</si>
  <si>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</si>
  <si>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</si>
  <si>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</si>
  <si>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</si>
  <si>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</si>
  <si>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</si>
  <si>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</si>
  <si>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</si>
  <si>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</si>
  <si>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</si>
  <si>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</si>
  <si>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</si>
  <si>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</si>
  <si>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</si>
  <si>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</si>
  <si>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</si>
  <si>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</si>
  <si>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</si>
  <si>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</si>
  <si>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</si>
  <si>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</si>
  <si>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</si>
  <si>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</si>
  <si>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</si>
  <si>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</si>
  <si>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</si>
  <si>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</si>
  <si>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</si>
  <si>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</si>
  <si>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</si>
  <si>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</si>
  <si>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</si>
  <si>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</si>
  <si>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</si>
  <si>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</si>
  <si>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</si>
  <si>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</si>
  <si>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</si>
  <si>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</si>
  <si>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</si>
  <si>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</si>
  <si>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</si>
  <si>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</si>
  <si>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</si>
  <si>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</si>
  <si>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</si>
  <si>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</si>
  <si>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</si>
  <si>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</si>
  <si>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</si>
  <si>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</si>
  <si>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</si>
  <si>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</si>
  <si>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</si>
  <si>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</si>
  <si>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</si>
  <si>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</si>
  <si>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</si>
  <si>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</si>
  <si>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</si>
  <si>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</si>
  <si>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</si>
  <si>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</si>
  <si>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</si>
  <si>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</si>
  <si>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</si>
  <si>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</si>
  <si>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</si>
  <si>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</si>
  <si>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</si>
  <si>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</si>
  <si>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</si>
  <si>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</si>
  <si>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</si>
  <si>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</si>
  <si>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</si>
  <si>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</si>
  <si>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</si>
  <si>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</si>
  <si>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</si>
  <si>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</si>
  <si>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</si>
  <si>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</si>
  <si>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</si>
  <si>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</si>
  <si>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</si>
  <si>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</si>
  <si>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</si>
  <si>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</si>
  <si>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</si>
  <si>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</si>
  <si>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</si>
  <si>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</si>
  <si>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</si>
  <si>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</si>
  <si>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</si>
  <si>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</si>
  <si>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</si>
  <si>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</si>
  <si>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</si>
  <si>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</si>
  <si>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</si>
  <si>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</si>
  <si>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</si>
  <si>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</si>
  <si>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</si>
  <si>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</si>
  <si>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</si>
  <si>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</si>
  <si>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</si>
  <si>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</si>
  <si>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</si>
  <si>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</si>
  <si>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</si>
  <si>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</si>
  <si>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</si>
  <si>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</si>
  <si>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</si>
  <si>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</si>
  <si>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</si>
  <si>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</si>
  <si>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</si>
  <si>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</si>
  <si>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</si>
  <si>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</si>
  <si>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</si>
  <si>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</si>
  <si>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</si>
  <si>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</si>
  <si>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</si>
  <si>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</si>
  <si>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</si>
  <si>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</si>
  <si>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</si>
  <si>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</si>
  <si>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</si>
  <si>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</si>
  <si>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</si>
  <si>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</si>
  <si>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</si>
  <si>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</si>
  <si>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</si>
  <si>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</si>
  <si>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</si>
  <si>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</si>
  <si>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</si>
  <si>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</si>
  <si>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</si>
  <si>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</si>
  <si>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</si>
  <si>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</si>
  <si>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</si>
  <si>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</si>
  <si>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</si>
  <si>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</si>
  <si>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</si>
  <si>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</si>
  <si>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</si>
  <si>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</si>
  <si>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</si>
  <si>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</si>
  <si>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</si>
  <si>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</si>
  <si>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</si>
  <si>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</si>
  <si>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</si>
  <si>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</si>
  <si>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</si>
  <si>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</si>
  <si>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</si>
  <si>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</si>
  <si>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</si>
  <si>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</si>
  <si>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</si>
  <si>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</si>
  <si>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</si>
  <si>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</si>
  <si>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</si>
  <si>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</si>
  <si>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</si>
  <si>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</si>
  <si>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</si>
  <si>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</si>
  <si>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</si>
  <si>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</si>
  <si>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</si>
  <si>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</si>
  <si>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</si>
  <si>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</si>
  <si>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</si>
  <si>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</si>
  <si>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</si>
  <si>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</si>
  <si>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</si>
  <si>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</si>
  <si>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</si>
  <si>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</si>
  <si>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</si>
  <si>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</si>
  <si>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</si>
  <si>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</si>
  <si>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</si>
  <si>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</si>
  <si>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</si>
  <si>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</si>
  <si>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</si>
  <si>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</si>
  <si>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</si>
  <si>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</si>
  <si>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</si>
  <si>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</si>
  <si>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</si>
  <si>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</si>
  <si>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</si>
  <si>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</si>
  <si>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</si>
  <si>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</si>
  <si>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</si>
  <si>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</si>
  <si>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</si>
  <si>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</si>
  <si>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</si>
  <si>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</si>
  <si>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</si>
  <si>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</si>
  <si>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</si>
  <si>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</si>
  <si>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</si>
  <si>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</si>
  <si>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</si>
  <si>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</si>
  <si>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</si>
  <si>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</si>
  <si>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</si>
  <si>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</si>
  <si>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</si>
  <si>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</si>
  <si>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</si>
  <si>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</si>
  <si>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</si>
  <si>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</si>
  <si>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</si>
  <si>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</si>
  <si>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</si>
  <si>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</si>
  <si>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</si>
  <si>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</si>
  <si>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</si>
  <si>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</si>
  <si>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</si>
  <si>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</si>
  <si>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</si>
  <si>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</si>
  <si>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</si>
  <si>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</si>
  <si>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</si>
  <si>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</si>
  <si>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</si>
  <si>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</si>
  <si>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</si>
  <si>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</si>
  <si>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</si>
  <si>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</si>
  <si>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</si>
  <si>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</si>
  <si>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</si>
  <si>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</si>
  <si>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</si>
  <si>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</si>
  <si>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</si>
  <si>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</si>
  <si>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</si>
  <si>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</si>
  <si>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</si>
  <si>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</si>
  <si>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</si>
  <si>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</si>
  <si>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</si>
  <si>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</si>
  <si>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</si>
  <si>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</si>
  <si>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</si>
  <si>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</si>
  <si>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</si>
  <si>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</si>
  <si>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</si>
  <si>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</si>
  <si>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</si>
  <si>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</si>
  <si>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</si>
  <si>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</si>
  <si>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</si>
  <si>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</si>
  <si>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</si>
  <si>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</si>
  <si>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</si>
  <si>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</si>
  <si>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</si>
  <si>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</si>
  <si>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</si>
  <si>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</si>
  <si>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</si>
  <si>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</si>
  <si>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</si>
  <si>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</si>
  <si>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</si>
  <si>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</si>
  <si>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</si>
  <si>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</si>
  <si>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</si>
  <si>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</si>
  <si>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</si>
  <si>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</si>
  <si>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</si>
  <si>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</si>
  <si>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</si>
  <si>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</si>
  <si>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</si>
  <si>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</si>
  <si>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</si>
  <si>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</si>
  <si>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</si>
  <si>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</si>
  <si>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</si>
  <si>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</si>
  <si>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</si>
  <si>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</si>
  <si>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</si>
  <si>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</si>
  <si>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</si>
  <si>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</si>
  <si>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</si>
  <si>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</si>
  <si>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</si>
  <si>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</si>
  <si>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</si>
  <si>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</si>
  <si>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</si>
  <si>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</si>
  <si>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</si>
  <si>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</si>
  <si>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</si>
  <si>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</si>
  <si>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</si>
  <si>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</si>
  <si>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</si>
  <si>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</si>
  <si>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</si>
  <si>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</si>
  <si>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</si>
  <si>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</si>
  <si>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</si>
  <si>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</si>
  <si>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</si>
  <si>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</si>
  <si>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</si>
  <si>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</si>
  <si>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</si>
  <si>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</si>
  <si>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</si>
  <si>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</si>
  <si>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</si>
  <si>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</si>
  <si>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</si>
  <si>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</si>
  <si>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</si>
  <si>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</si>
  <si>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</si>
  <si>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</si>
  <si>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</si>
  <si>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</si>
  <si>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</si>
  <si>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</si>
  <si>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</si>
  <si>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</si>
  <si>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</si>
  <si>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</si>
  <si>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</si>
  <si>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</si>
  <si>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</si>
  <si>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</si>
  <si>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</si>
  <si>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</si>
  <si>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</si>
  <si>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</si>
  <si>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</si>
  <si>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</si>
  <si>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</si>
  <si>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</si>
  <si>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</si>
  <si>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</si>
  <si>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</si>
  <si>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</si>
  <si>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</si>
  <si>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</si>
  <si>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</si>
  <si>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</si>
  <si>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</si>
  <si>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</si>
  <si>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</si>
  <si>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</si>
  <si>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</si>
  <si>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</si>
  <si>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</si>
  <si>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</si>
  <si>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</si>
  <si>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</si>
  <si>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</si>
  <si>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</si>
  <si>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</si>
  <si>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</si>
  <si>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</si>
  <si>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</si>
  <si>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</si>
  <si>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</si>
  <si>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</si>
  <si>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</si>
  <si>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</si>
  <si>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</si>
  <si>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</si>
  <si>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</si>
  <si>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</si>
  <si>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</si>
  <si>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</si>
  <si>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</si>
  <si>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</si>
  <si>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</si>
  <si>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</si>
  <si>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</si>
  <si>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</si>
  <si>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</si>
  <si>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</si>
  <si>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</si>
  <si>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</si>
  <si>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</si>
  <si>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</si>
  <si>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</si>
  <si>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</si>
  <si>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</si>
  <si>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</si>
  <si>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</si>
  <si>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</si>
  <si>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</si>
  <si>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</si>
  <si>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</si>
  <si>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</si>
  <si>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</si>
  <si>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</si>
  <si>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</si>
  <si>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</si>
  <si>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</si>
  <si>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</si>
  <si>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</si>
  <si>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</si>
  <si>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</si>
  <si>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</si>
  <si>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</si>
  <si>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</si>
  <si>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</si>
  <si>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</si>
  <si>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</si>
  <si>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</si>
  <si>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</si>
  <si>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</si>
  <si>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</si>
  <si>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</si>
  <si>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</si>
  <si>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</si>
  <si>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</si>
  <si>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</si>
  <si>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</si>
  <si>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</si>
  <si>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</si>
  <si>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</si>
  <si>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</si>
  <si>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</si>
  <si>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</si>
  <si>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</si>
  <si>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</si>
  <si>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</si>
  <si>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</si>
  <si>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</si>
  <si>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</si>
  <si>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</si>
  <si>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</si>
  <si>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</si>
  <si>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</si>
  <si>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</si>
  <si>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</si>
  <si>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</si>
  <si>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</si>
  <si>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</si>
  <si>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</si>
  <si>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</si>
  <si>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</si>
  <si>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</si>
  <si>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</si>
  <si>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</si>
  <si>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</si>
  <si>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</si>
  <si>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</si>
  <si>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</si>
  <si>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</si>
  <si>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</si>
  <si>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</si>
  <si>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</si>
  <si>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</si>
  <si>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</si>
  <si>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</si>
  <si>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</si>
  <si>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</si>
  <si>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</si>
  <si>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</si>
  <si>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</si>
  <si>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</si>
  <si>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</si>
  <si>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</si>
  <si>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</si>
  <si>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</si>
  <si>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</si>
  <si>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</si>
  <si>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</si>
  <si>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</si>
  <si>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</si>
  <si>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</si>
  <si>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</si>
  <si>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</si>
  <si>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</si>
  <si>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</si>
  <si>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</si>
  <si>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</si>
  <si>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</si>
  <si>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</si>
  <si>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</si>
  <si>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</si>
  <si>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</si>
  <si>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</si>
  <si>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</si>
  <si>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</si>
  <si>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</si>
  <si>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</si>
  <si>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</si>
  <si>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</si>
  <si>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</si>
  <si>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</si>
  <si>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</si>
  <si>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</si>
  <si>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</si>
  <si>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</si>
  <si>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</si>
  <si>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</si>
  <si>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</si>
  <si>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</si>
  <si>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</si>
  <si>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</si>
  <si>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</si>
  <si>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</si>
  <si>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</si>
  <si>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</si>
  <si>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</si>
  <si>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</si>
  <si>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</si>
  <si>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</si>
  <si>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</si>
  <si>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</si>
  <si>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</si>
  <si>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</si>
  <si>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</si>
  <si>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</si>
  <si>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</si>
  <si>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</si>
  <si>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</si>
  <si>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</si>
  <si>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</si>
  <si>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</si>
  <si>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</si>
  <si>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</si>
  <si>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</si>
  <si>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</si>
  <si>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</si>
  <si>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</si>
  <si>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</si>
  <si>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</si>
  <si>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</si>
  <si>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</si>
  <si>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</si>
  <si>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</si>
  <si>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</si>
  <si>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</si>
  <si>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</si>
  <si>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</si>
  <si>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</si>
  <si>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</si>
  <si>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</si>
  <si>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</si>
  <si>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</si>
  <si>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</si>
  <si>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</si>
  <si>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</si>
  <si>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</si>
  <si>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</si>
  <si>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</si>
  <si>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</si>
  <si>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</si>
  <si>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</si>
  <si>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</si>
  <si>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</si>
  <si>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</si>
  <si>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</si>
  <si>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</si>
  <si>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</si>
  <si>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</si>
  <si>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</si>
  <si>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</si>
  <si>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</si>
  <si>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</si>
  <si>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</si>
  <si>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</si>
  <si>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</si>
  <si>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</si>
  <si>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</si>
  <si>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</si>
  <si>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</si>
  <si>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</si>
  <si>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</si>
  <si>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</si>
  <si>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</si>
  <si>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</si>
  <si>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</si>
  <si>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</si>
  <si>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</si>
  <si>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</si>
  <si>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</si>
  <si>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</si>
  <si>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</si>
  <si>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</si>
  <si>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</si>
  <si>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</si>
  <si>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</si>
  <si>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</si>
  <si>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</si>
  <si>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</si>
  <si>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</si>
  <si>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</si>
  <si>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</si>
  <si>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</si>
  <si>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</si>
  <si>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</si>
  <si>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</si>
  <si>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</si>
  <si>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</si>
  <si>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</si>
  <si>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</si>
  <si>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</si>
  <si>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</si>
  <si>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</si>
  <si>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</si>
  <si>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</si>
  <si>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</si>
  <si>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</si>
  <si>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</si>
  <si>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</si>
  <si>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</si>
  <si>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</si>
  <si>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</si>
  <si>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</si>
  <si>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</si>
  <si>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</si>
  <si>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</si>
  <si>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</si>
  <si>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</si>
  <si>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</si>
  <si>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</si>
  <si>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</si>
  <si>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</si>
  <si>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</si>
  <si>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</si>
  <si>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</si>
  <si>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</si>
  <si>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</si>
  <si>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</si>
  <si>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</si>
  <si>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</si>
  <si>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</si>
  <si>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</si>
  <si>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</si>
  <si>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</si>
  <si>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</si>
  <si>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</si>
  <si>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</si>
  <si>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</si>
  <si>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</si>
  <si>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</si>
  <si>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</si>
  <si>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</si>
  <si>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</si>
  <si>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</si>
  <si>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</si>
  <si>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</si>
  <si>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</si>
  <si>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</si>
  <si>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</si>
  <si>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</si>
  <si>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</si>
  <si>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</si>
  <si>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</si>
  <si>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</si>
  <si>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</si>
  <si>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</si>
  <si>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</si>
  <si>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</si>
  <si>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</si>
  <si>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</si>
  <si>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</si>
  <si>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</si>
  <si>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</si>
  <si>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</si>
  <si>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</si>
  <si>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</si>
  <si>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</si>
  <si>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</si>
  <si>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</si>
  <si>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</si>
  <si>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</si>
  <si>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</si>
  <si>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</si>
  <si>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</si>
  <si>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</si>
  <si>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</si>
  <si>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</si>
  <si>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</si>
  <si>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</si>
  <si>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</si>
  <si>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</si>
  <si>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</si>
  <si>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</si>
  <si>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</si>
  <si>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</si>
  <si>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</si>
  <si>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</si>
  <si>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</si>
  <si>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</si>
  <si>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</si>
  <si>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</si>
  <si>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</si>
  <si>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</si>
  <si>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</si>
  <si>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</si>
  <si>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</si>
  <si>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</si>
  <si>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</si>
  <si>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</si>
  <si>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</si>
  <si>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</si>
  <si>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</si>
  <si>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</si>
  <si>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</si>
  <si>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</si>
  <si>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</si>
  <si>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</si>
  <si>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</si>
  <si>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</si>
  <si>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</si>
  <si>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</si>
  <si>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</si>
  <si>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</si>
  <si>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</si>
  <si>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</si>
  <si>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</si>
  <si>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</si>
  <si>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</si>
  <si>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</si>
  <si>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</si>
  <si>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</si>
  <si>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</si>
  <si>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</si>
  <si>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</si>
  <si>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</si>
  <si>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</si>
  <si>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</si>
  <si>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</si>
  <si>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</si>
  <si>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</si>
  <si>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</si>
  <si>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</si>
  <si>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</si>
  <si>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</si>
  <si>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</si>
  <si>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</si>
  <si>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</si>
  <si>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</si>
  <si>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</si>
  <si>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</si>
  <si>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</si>
  <si>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</si>
  <si>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</si>
  <si>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</si>
  <si>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</si>
  <si>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</si>
  <si>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</si>
  <si>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</si>
  <si>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</si>
  <si>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</si>
  <si>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</si>
  <si>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</si>
  <si>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</si>
  <si>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</si>
  <si>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</si>
  <si>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</si>
  <si>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</si>
  <si>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</si>
  <si>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</si>
  <si>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</si>
  <si>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</si>
  <si>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</si>
  <si>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</si>
  <si>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</si>
  <si>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</si>
  <si>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</si>
  <si>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</si>
  <si>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</si>
  <si>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</si>
  <si>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</si>
  <si>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</si>
  <si>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</si>
  <si>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</si>
  <si>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</si>
  <si>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</si>
  <si>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</si>
  <si>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</si>
  <si>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</si>
  <si>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</si>
  <si>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</si>
  <si>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</si>
  <si>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</si>
  <si>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</si>
  <si>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</si>
  <si>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</si>
  <si>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</si>
  <si>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</si>
  <si>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</si>
  <si>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</si>
  <si>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</si>
  <si>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</si>
  <si>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</si>
  <si>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</si>
  <si>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</si>
  <si>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</si>
  <si>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</si>
  <si>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</si>
  <si>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</si>
  <si>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</si>
  <si>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</si>
  <si>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</si>
  <si>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</si>
  <si>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</si>
  <si>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</si>
  <si>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</si>
  <si>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</si>
  <si>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</si>
  <si>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</si>
  <si>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</si>
  <si>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</si>
  <si>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</si>
  <si>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</si>
  <si>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</si>
  <si>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</si>
  <si>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</si>
  <si>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</si>
  <si>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</si>
  <si>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</si>
  <si>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</si>
  <si>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</si>
  <si>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</si>
  <si>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</si>
  <si>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</si>
  <si>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</si>
  <si>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</si>
  <si>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</si>
  <si>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</si>
  <si>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</si>
  <si>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</si>
  <si>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</si>
  <si>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</si>
  <si>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</si>
  <si>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</si>
  <si>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</si>
  <si>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</si>
  <si>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</si>
  <si>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</si>
  <si>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</si>
  <si>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</si>
  <si>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</si>
  <si>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</si>
  <si>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</si>
  <si>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</si>
  <si>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</si>
  <si>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</si>
  <si>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</si>
  <si>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</si>
  <si>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</si>
  <si>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</si>
  <si>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</si>
  <si>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</si>
  <si>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</si>
  <si>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</si>
  <si>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</si>
  <si>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</si>
  <si>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</si>
  <si>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</si>
  <si>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</si>
  <si>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</si>
  <si>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</si>
  <si>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</si>
  <si>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</si>
  <si>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</si>
  <si>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</si>
  <si>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</si>
  <si>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</si>
  <si>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</si>
  <si>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</si>
  <si>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</si>
  <si>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</si>
  <si>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</si>
  <si>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</si>
  <si>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</si>
  <si>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</si>
  <si>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</si>
  <si>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</si>
  <si>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</si>
  <si>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</si>
  <si>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</si>
  <si>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</si>
  <si>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</si>
  <si>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</si>
  <si>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</si>
  <si>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</si>
  <si>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</si>
  <si>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</si>
  <si>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</si>
  <si>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</si>
  <si>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</si>
  <si>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</si>
  <si>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</si>
  <si>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</si>
  <si>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</si>
  <si>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</si>
  <si>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</si>
  <si>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</si>
  <si>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</si>
  <si>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</si>
  <si>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</si>
  <si>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</si>
  <si>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</si>
  <si>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</si>
  <si>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</si>
  <si>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</si>
  <si>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</si>
  <si>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</si>
  <si>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</si>
  <si>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</si>
  <si>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</si>
  <si>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</si>
  <si>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</si>
  <si>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</si>
  <si>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</si>
  <si>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</si>
  <si>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</si>
  <si>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</si>
  <si>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</si>
  <si>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</si>
  <si>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</si>
  <si>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</si>
  <si>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</si>
  <si>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</si>
  <si>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</si>
  <si>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</si>
  <si>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</si>
  <si>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</si>
  <si>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</si>
  <si>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</si>
  <si>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</si>
  <si>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</si>
  <si>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</si>
  <si>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</si>
  <si>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</si>
  <si>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</si>
  <si>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</si>
  <si>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</si>
  <si>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</si>
  <si>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</si>
  <si>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</si>
  <si>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</si>
  <si>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</si>
  <si>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</si>
  <si>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</si>
  <si>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</si>
  <si>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</si>
  <si>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</si>
  <si>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</si>
  <si>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</si>
  <si>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</si>
  <si>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</si>
  <si>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</si>
  <si>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</si>
  <si>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</si>
  <si>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</si>
  <si>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</si>
  <si>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</si>
  <si>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</si>
  <si>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</si>
  <si>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</si>
  <si>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</si>
  <si>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</si>
  <si>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</si>
  <si>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</si>
  <si>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</si>
  <si>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</si>
  <si>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</si>
  <si>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</si>
  <si>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</si>
  <si>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</si>
  <si>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</si>
  <si>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</si>
  <si>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</si>
  <si>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</si>
  <si>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</si>
  <si>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</si>
  <si>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</si>
  <si>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</si>
  <si>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</si>
  <si>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</si>
  <si>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</si>
  <si>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</si>
  <si>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</si>
  <si>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</si>
  <si>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</si>
  <si>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</si>
  <si>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</si>
  <si>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</si>
  <si>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</si>
  <si>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</si>
  <si>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</si>
  <si>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</si>
  <si>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</si>
  <si>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</si>
  <si>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</si>
  <si>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</si>
  <si>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</si>
  <si>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</si>
  <si>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</si>
  <si>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</si>
  <si>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</si>
  <si>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</si>
  <si>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</si>
  <si>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</si>
  <si>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</si>
  <si>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</si>
  <si>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</si>
  <si>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</si>
  <si>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</si>
  <si>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</si>
  <si>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</si>
  <si>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</si>
  <si>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</si>
  <si>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</si>
  <si>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</si>
  <si>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</si>
  <si>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</si>
  <si>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</si>
  <si>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</si>
  <si>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</si>
  <si>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</si>
  <si>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</si>
  <si>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</si>
  <si>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</si>
  <si>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</si>
  <si>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</si>
  <si>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</si>
  <si>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</si>
  <si>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</si>
  <si>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</si>
  <si>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</si>
  <si>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</si>
  <si>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</si>
  <si>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</si>
  <si>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</si>
  <si>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</si>
  <si>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</si>
  <si>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</si>
  <si>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</si>
  <si>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</si>
  <si>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</si>
  <si>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</si>
  <si>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</si>
  <si>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</si>
  <si>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</si>
  <si>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</si>
  <si>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</si>
  <si>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</si>
  <si>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</si>
  <si>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</si>
  <si>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</si>
  <si>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</si>
  <si>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</si>
  <si>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</si>
  <si>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</si>
  <si>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</si>
  <si>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</si>
  <si>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</si>
  <si>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</si>
  <si>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</si>
  <si>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</si>
  <si>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</si>
  <si>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</si>
  <si>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</si>
  <si>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</si>
  <si>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</si>
  <si>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</si>
  <si>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</si>
  <si>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</si>
  <si>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</si>
  <si>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</si>
  <si>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</si>
  <si>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</si>
  <si>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</si>
  <si>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</si>
  <si>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</si>
  <si>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</si>
  <si>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</si>
  <si>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</si>
  <si>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</si>
  <si>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</si>
  <si>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</si>
  <si>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</si>
  <si>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</si>
  <si>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</si>
  <si>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</si>
  <si>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</si>
  <si>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</si>
  <si>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</si>
  <si>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</si>
  <si>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</si>
  <si>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</si>
  <si>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</si>
  <si>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</si>
  <si>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</si>
  <si>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</si>
  <si>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</si>
  <si>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</si>
  <si>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</si>
  <si>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</si>
  <si>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</si>
  <si>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</si>
  <si>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</si>
  <si>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</si>
  <si>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</si>
  <si>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</si>
  <si>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</si>
  <si>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</si>
  <si>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</si>
  <si>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</si>
  <si>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</si>
  <si>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</si>
  <si>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</si>
  <si>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</si>
  <si>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</si>
  <si>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</si>
  <si>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</si>
  <si>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</si>
  <si>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</si>
  <si>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</si>
  <si>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</si>
  <si>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</si>
  <si>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</si>
  <si>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</si>
  <si>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</si>
  <si>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</si>
  <si>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</si>
  <si>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</si>
  <si>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</si>
  <si>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</si>
  <si>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</si>
  <si>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</si>
  <si>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</si>
  <si>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</si>
  <si>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</si>
  <si>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</si>
  <si>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</si>
  <si>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</si>
  <si>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</si>
  <si>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</si>
  <si>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</si>
  <si>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</si>
  <si>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</si>
  <si>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</si>
  <si>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</si>
  <si>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</si>
  <si>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</si>
  <si>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</si>
  <si>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</si>
  <si>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</si>
  <si>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</si>
  <si>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</si>
  <si>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</si>
  <si>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</si>
  <si>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</si>
  <si>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</si>
  <si>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</si>
  <si>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</si>
  <si>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</si>
  <si>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</si>
  <si>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</si>
  <si>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</si>
  <si>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</si>
  <si>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</si>
  <si>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</si>
  <si>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</si>
  <si>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</si>
  <si>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</si>
  <si>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</si>
  <si>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</si>
  <si>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</si>
  <si>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</si>
  <si>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</si>
  <si>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</si>
  <si>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</si>
  <si>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</si>
  <si>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</si>
  <si>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</si>
  <si>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</si>
  <si>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</si>
  <si>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</si>
  <si>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</si>
  <si>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</si>
  <si>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</si>
  <si>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</si>
  <si>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</si>
  <si>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</si>
  <si>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</si>
  <si>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</si>
  <si>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</si>
  <si>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</si>
  <si>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</si>
  <si>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</si>
  <si>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</si>
  <si>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</si>
  <si>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</si>
  <si>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</si>
  <si>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</si>
  <si>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</si>
  <si>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</si>
  <si>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</si>
  <si>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</si>
  <si>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</si>
  <si>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</si>
  <si>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</si>
  <si>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</si>
  <si>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</si>
  <si>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</si>
  <si>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</si>
  <si>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</si>
  <si>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</si>
  <si>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</si>
  <si>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</si>
  <si>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</si>
  <si>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</si>
  <si>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</si>
  <si>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</si>
  <si>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</si>
  <si>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</si>
  <si>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</si>
  <si>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</si>
  <si>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</si>
  <si>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</si>
  <si>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</si>
  <si>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</si>
  <si>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</si>
  <si>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</si>
  <si>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</si>
  <si>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</si>
  <si>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</si>
  <si>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</si>
  <si>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</si>
  <si>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</si>
  <si>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</si>
  <si>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</si>
  <si>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</si>
  <si>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</si>
  <si>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</si>
  <si>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</si>
  <si>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</si>
  <si>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</si>
  <si>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</si>
  <si>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</si>
  <si>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</si>
  <si>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</si>
  <si>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</si>
  <si>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</si>
  <si>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</si>
  <si>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</si>
  <si>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</si>
  <si>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</si>
  <si>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</si>
  <si>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</si>
  <si>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</si>
  <si>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</si>
  <si>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</si>
  <si>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</si>
  <si>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</si>
  <si>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</si>
  <si>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</si>
  <si>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</si>
  <si>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</si>
  <si>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</si>
  <si>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</si>
  <si>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</si>
  <si>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</si>
  <si>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</si>
  <si>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</si>
  <si>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</si>
  <si>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</si>
  <si>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</si>
  <si>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</si>
  <si>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</si>
  <si>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</si>
  <si>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</si>
  <si>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</si>
  <si>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</si>
  <si>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</si>
  <si>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</si>
  <si>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</si>
  <si>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</si>
  <si>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</si>
  <si>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</si>
  <si>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</si>
  <si>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</si>
  <si>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</si>
  <si>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</si>
  <si>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</si>
  <si>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</si>
  <si>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</si>
  <si>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</si>
  <si>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</si>
  <si>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</si>
  <si>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</si>
  <si>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</si>
  <si>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</si>
  <si>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</si>
  <si>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</si>
  <si>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</si>
  <si>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</si>
  <si>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</si>
  <si>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</si>
  <si>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</si>
  <si>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</si>
  <si>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</si>
  <si>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</si>
  <si>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</si>
  <si>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</si>
  <si>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</si>
  <si>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</si>
  <si>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</si>
  <si>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</si>
  <si>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</si>
  <si>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</si>
  <si>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</si>
  <si>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</si>
  <si>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</si>
  <si>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</si>
  <si>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</si>
  <si>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</si>
  <si>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</si>
  <si>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</si>
  <si>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</si>
  <si>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</si>
  <si>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</si>
  <si>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</si>
  <si>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</si>
  <si>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</si>
  <si>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</si>
  <si>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</si>
  <si>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</si>
  <si>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</si>
  <si>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</si>
  <si>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</si>
  <si>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</si>
  <si>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</si>
  <si>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</si>
  <si>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</si>
  <si>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</si>
  <si>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</si>
  <si>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</si>
  <si>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</si>
  <si>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</si>
  <si>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</si>
  <si>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</si>
  <si>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</si>
  <si>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</si>
  <si>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</si>
  <si>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</si>
  <si>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</si>
  <si>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</si>
  <si>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</si>
  <si>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</si>
  <si>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</si>
  <si>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</si>
  <si>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</si>
  <si>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</si>
  <si>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</si>
  <si>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</si>
  <si>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</si>
  <si>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</si>
  <si>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</si>
  <si>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</si>
  <si>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</si>
  <si>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</si>
  <si>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</si>
  <si>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</si>
  <si>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</si>
  <si>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</si>
  <si>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</si>
  <si>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</si>
  <si>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</si>
  <si>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</si>
  <si>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</si>
  <si>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</si>
  <si>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</si>
  <si>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</si>
  <si>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</si>
  <si>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</si>
  <si>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</si>
  <si>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</si>
  <si>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</si>
  <si>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</si>
  <si>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</si>
  <si>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</si>
  <si>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</si>
  <si>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</si>
  <si>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</si>
  <si>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</si>
  <si>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</si>
  <si>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</si>
  <si>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</si>
  <si>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</si>
  <si>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</si>
  <si>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</si>
  <si>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</si>
  <si>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</si>
  <si>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</si>
  <si>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</si>
  <si>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</si>
  <si>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</si>
  <si>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</si>
  <si>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</si>
  <si>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</si>
  <si>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</si>
  <si>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</si>
  <si>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</si>
  <si>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</si>
  <si>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</si>
  <si>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</si>
  <si>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</si>
  <si>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</si>
  <si>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</si>
  <si>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</si>
  <si>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</si>
  <si>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</si>
  <si>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</si>
  <si>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</si>
  <si>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</si>
  <si>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</si>
  <si>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</si>
  <si>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</si>
  <si>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</si>
  <si>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</si>
  <si>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</si>
  <si>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</si>
  <si>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</si>
  <si>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</si>
  <si>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</si>
  <si>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</si>
  <si>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</si>
  <si>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</si>
  <si>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</si>
  <si>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</si>
  <si>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</si>
  <si>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</si>
  <si>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</si>
  <si>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</si>
  <si>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</si>
  <si>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</si>
  <si>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</si>
  <si>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</si>
  <si>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</si>
  <si>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</si>
  <si>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</si>
  <si>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</si>
  <si>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</si>
  <si>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</si>
  <si>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</si>
  <si>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</si>
  <si>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</si>
  <si>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</si>
  <si>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</si>
  <si>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</si>
  <si>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</si>
  <si>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</si>
  <si>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</si>
  <si>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</si>
  <si>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</si>
  <si>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</si>
  <si>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</si>
  <si>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</si>
  <si>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</si>
  <si>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</si>
  <si>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</si>
  <si>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</si>
  <si>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</si>
  <si>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</si>
  <si>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</si>
  <si>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</si>
  <si>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</si>
  <si>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</si>
  <si>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</si>
  <si>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</si>
  <si>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</si>
  <si>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</si>
  <si>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</si>
  <si>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</si>
  <si>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</si>
  <si>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</si>
  <si>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</si>
  <si>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</si>
  <si>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</si>
  <si>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</si>
  <si>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</si>
  <si>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</si>
  <si>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</si>
  <si>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</si>
  <si>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</si>
  <si>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</si>
  <si>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</si>
  <si>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</si>
  <si>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</si>
  <si>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</si>
  <si>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</si>
  <si>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</si>
  <si>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</si>
  <si>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</si>
  <si>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</si>
  <si>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</si>
  <si>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</si>
  <si>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</si>
  <si>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</si>
  <si>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</si>
  <si>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</si>
  <si>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</si>
  <si>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</si>
  <si>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</si>
  <si>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</si>
  <si>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</si>
  <si>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</si>
  <si>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</si>
  <si>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</si>
  <si>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</si>
  <si>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</si>
  <si>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</si>
  <si>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</si>
  <si>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</si>
  <si>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</si>
  <si>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</si>
  <si>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</si>
  <si>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</si>
  <si>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</si>
  <si>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</si>
  <si>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</si>
  <si>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</si>
  <si>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</si>
  <si>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</si>
  <si>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</si>
  <si>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</si>
  <si>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</si>
  <si>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</si>
  <si>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</si>
  <si>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</si>
  <si>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</si>
  <si>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</si>
  <si>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</si>
  <si>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</si>
  <si>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</si>
  <si>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</si>
  <si>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</si>
  <si>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</si>
  <si>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</si>
  <si>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</si>
  <si>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</si>
  <si>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</si>
  <si>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</si>
  <si>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</si>
  <si>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</si>
  <si>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</si>
  <si>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</si>
  <si>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</si>
  <si>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</si>
  <si>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</si>
  <si>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</si>
  <si>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</si>
  <si>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</si>
  <si>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</si>
  <si>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</si>
  <si>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</si>
  <si>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</si>
  <si>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</si>
  <si>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</si>
  <si>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</si>
  <si>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</si>
  <si>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</si>
  <si>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</si>
  <si>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</si>
  <si>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</si>
  <si>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</si>
  <si>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</si>
  <si>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</si>
  <si>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</si>
  <si>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</si>
  <si>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</si>
  <si>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</si>
  <si>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</si>
  <si>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</si>
  <si>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</si>
  <si>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</si>
  <si>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</si>
  <si>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</si>
  <si>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</si>
  <si>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</si>
  <si>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</si>
  <si>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</si>
  <si>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</si>
  <si>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</si>
  <si>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</si>
  <si>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</si>
  <si>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</si>
  <si>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</si>
  <si>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</si>
  <si>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</si>
  <si>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</si>
  <si>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</si>
  <si>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</si>
  <si>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</si>
  <si>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</si>
  <si>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</si>
  <si>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</si>
  <si>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</si>
  <si>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</si>
  <si>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</si>
  <si>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</si>
  <si>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</si>
  <si>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</si>
  <si>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</si>
  <si>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</si>
  <si>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</si>
  <si>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</si>
  <si>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</si>
  <si>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</si>
  <si>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</si>
  <si>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</si>
  <si>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</si>
  <si>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</si>
  <si>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</si>
  <si>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</si>
  <si>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</si>
  <si>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</si>
  <si>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</si>
  <si>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</si>
  <si>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</si>
  <si>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</si>
  <si>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</si>
  <si>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</si>
  <si>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</si>
  <si>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</si>
  <si>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</si>
  <si>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</si>
  <si>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</si>
  <si>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</si>
  <si>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</si>
  <si>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</si>
  <si>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</si>
  <si>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</si>
  <si>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</si>
  <si>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</si>
  <si>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</si>
  <si>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</si>
  <si>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</si>
  <si>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</si>
  <si>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</si>
  <si>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</si>
  <si>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</si>
  <si>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</si>
  <si>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</si>
  <si>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</si>
  <si>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</si>
  <si>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</si>
  <si>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</si>
  <si>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</si>
  <si>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</si>
  <si>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</si>
  <si>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</si>
  <si>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</si>
  <si>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</si>
  <si>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</si>
  <si>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</si>
  <si>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</si>
  <si>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</si>
  <si>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</si>
  <si>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</si>
  <si>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</si>
  <si>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</si>
  <si>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</si>
  <si>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</si>
  <si>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</si>
  <si>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</si>
  <si>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</si>
  <si>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</si>
  <si>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</si>
  <si>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</si>
  <si>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</si>
  <si>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</si>
  <si>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</si>
  <si>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</si>
  <si>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</si>
  <si>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</si>
  <si>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</si>
  <si>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</si>
  <si>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</si>
  <si>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</si>
  <si>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</si>
  <si>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</si>
  <si>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</si>
  <si>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</si>
  <si>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</si>
  <si>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</si>
  <si>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</si>
  <si>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</si>
  <si>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</si>
  <si>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</si>
  <si>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</si>
  <si>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</si>
  <si>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</si>
  <si>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</si>
  <si>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</si>
  <si>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</si>
  <si>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</si>
  <si>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</si>
  <si>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</si>
  <si>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</si>
  <si>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</si>
  <si>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</si>
  <si>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</si>
  <si>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</si>
  <si>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</si>
  <si>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</si>
  <si>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</si>
  <si>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</si>
  <si>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</si>
  <si>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</si>
  <si>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</si>
  <si>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</si>
  <si>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</si>
  <si>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</si>
  <si>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</si>
  <si>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</si>
  <si>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</si>
  <si>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</si>
  <si>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</si>
  <si>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</si>
  <si>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</si>
  <si>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</si>
  <si>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</si>
  <si>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</si>
  <si>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</si>
  <si>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</si>
  <si>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</si>
  <si>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</si>
  <si>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</si>
  <si>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</si>
  <si>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</si>
  <si>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</si>
  <si>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</si>
  <si>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</si>
  <si>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</si>
  <si>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</si>
  <si>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</si>
  <si>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</si>
  <si>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</si>
  <si>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</si>
  <si>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</si>
  <si>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</si>
  <si>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</si>
  <si>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</si>
  <si>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</si>
  <si>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</si>
  <si>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</si>
  <si>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</si>
  <si>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</si>
  <si>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</si>
  <si>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</si>
  <si>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</si>
  <si>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</si>
  <si>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</si>
  <si>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</si>
  <si>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</si>
  <si>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</si>
  <si>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</si>
  <si>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</si>
  <si>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</si>
  <si>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</si>
  <si>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</si>
  <si>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</si>
  <si>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</si>
  <si>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</si>
  <si>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</si>
  <si>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</si>
  <si>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</si>
  <si>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</si>
  <si>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</si>
  <si>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</si>
  <si>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</si>
  <si>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</si>
  <si>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</si>
  <si>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</si>
  <si>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</si>
  <si>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</si>
  <si>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</si>
  <si>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</si>
  <si>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</si>
  <si>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</si>
  <si>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</si>
  <si>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</si>
  <si>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</si>
  <si>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</si>
  <si>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</si>
  <si>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</si>
  <si>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</si>
  <si>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</si>
  <si>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</si>
  <si>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</si>
  <si>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</si>
  <si>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</si>
  <si>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</si>
  <si>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</si>
  <si>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</si>
  <si>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</si>
  <si>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</si>
  <si>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</si>
  <si>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</si>
  <si>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</si>
  <si>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</si>
  <si>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</si>
  <si>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</si>
  <si>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</si>
  <si>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</si>
  <si>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</si>
  <si>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</si>
  <si>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</si>
  <si>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</si>
  <si>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</si>
  <si>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</si>
  <si>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</si>
  <si>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</si>
  <si>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</si>
  <si>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</si>
  <si>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</si>
  <si>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</si>
  <si>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</si>
  <si>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</si>
  <si>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</si>
  <si>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</si>
  <si>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</si>
  <si>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</si>
  <si>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</si>
  <si>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</si>
  <si>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</si>
  <si>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</si>
  <si>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</si>
  <si>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</si>
  <si>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</si>
  <si>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</si>
  <si>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</si>
  <si>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</si>
  <si>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</si>
  <si>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</si>
  <si>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</si>
  <si>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</si>
  <si>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</si>
  <si>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</si>
  <si>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</si>
  <si>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</si>
  <si>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</si>
  <si>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</si>
  <si>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</si>
  <si>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</si>
  <si>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</si>
  <si>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</si>
  <si>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</si>
  <si>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</si>
  <si>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</si>
  <si>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</si>
  <si>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</si>
  <si>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</si>
  <si>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</si>
  <si>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</si>
  <si>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</si>
  <si>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</si>
  <si>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</si>
  <si>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</si>
  <si>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</si>
  <si>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</si>
  <si>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</si>
  <si>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</si>
  <si>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</si>
  <si>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</si>
  <si>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</si>
  <si>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</si>
  <si>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</si>
  <si>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</si>
  <si>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</si>
  <si>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</si>
  <si>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</si>
  <si>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</si>
  <si>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</si>
  <si>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</si>
  <si>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</si>
  <si>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</si>
  <si>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</si>
  <si>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</si>
  <si>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</si>
  <si>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</si>
  <si>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</si>
  <si>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</si>
  <si>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</si>
  <si>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</si>
  <si>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</si>
  <si>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</si>
  <si>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</si>
  <si>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</si>
  <si>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</si>
  <si>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</si>
  <si>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</si>
  <si>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</si>
  <si>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</si>
  <si>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</si>
  <si>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</si>
  <si>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</si>
  <si>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</si>
  <si>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</si>
  <si>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</si>
  <si>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</si>
  <si>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</si>
  <si>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</si>
  <si>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</si>
  <si>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</si>
  <si>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</si>
  <si>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</si>
  <si>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</si>
  <si>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</si>
  <si>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</si>
  <si>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</si>
  <si>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</si>
  <si>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</si>
  <si>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</si>
  <si>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</si>
  <si>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</si>
  <si>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</si>
  <si>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</si>
  <si>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</si>
  <si>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</si>
  <si>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</si>
  <si>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</si>
  <si>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</si>
  <si>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</si>
  <si>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</si>
  <si>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</si>
  <si>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</si>
  <si>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</si>
  <si>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</si>
  <si>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</si>
  <si>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</si>
  <si>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</si>
  <si>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</si>
  <si>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</si>
  <si>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</si>
  <si>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</si>
  <si>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</si>
  <si>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</si>
  <si>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</si>
  <si>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</si>
  <si>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</si>
  <si>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</si>
  <si>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</si>
  <si>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</si>
  <si>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</si>
  <si>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</si>
  <si>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</si>
  <si>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</si>
  <si>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</si>
  <si>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</si>
  <si>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</si>
  <si>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</si>
  <si>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</si>
  <si>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</si>
  <si>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</si>
  <si>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</si>
  <si>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</si>
  <si>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</si>
  <si>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</si>
  <si>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</si>
  <si>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</si>
  <si>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</si>
  <si>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</si>
  <si>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</si>
  <si>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</si>
  <si>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</si>
  <si>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</si>
  <si>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</si>
  <si>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</si>
  <si>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</si>
  <si>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</si>
  <si>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</si>
  <si>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</si>
  <si>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</si>
  <si>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</si>
  <si>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</si>
  <si>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</si>
  <si>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</si>
  <si>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</si>
  <si>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</si>
  <si>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</si>
  <si>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</si>
  <si>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</si>
  <si>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</si>
  <si>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</si>
  <si>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</si>
  <si>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</si>
  <si>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</si>
  <si>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</si>
  <si>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</si>
  <si>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</si>
  <si>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</si>
  <si>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</si>
  <si>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</si>
  <si>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</si>
  <si>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</si>
  <si>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</si>
  <si>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</si>
  <si>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</si>
  <si>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</si>
  <si>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</si>
  <si>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</si>
  <si>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</si>
  <si>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</si>
  <si>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</si>
  <si>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</si>
  <si>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</si>
  <si>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</si>
  <si>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</si>
  <si>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</si>
  <si>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</si>
  <si>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</si>
  <si>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</si>
  <si>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</si>
  <si>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</si>
  <si>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</si>
  <si>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</si>
  <si>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</si>
  <si>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</si>
  <si>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</si>
  <si>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</si>
  <si>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</si>
  <si>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</si>
  <si>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</si>
  <si>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</si>
  <si>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</si>
  <si>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</si>
  <si>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</si>
  <si>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</si>
  <si>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</si>
  <si>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</si>
  <si>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</si>
  <si>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</si>
  <si>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</si>
  <si>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</si>
  <si>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</si>
  <si>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</si>
  <si>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</si>
  <si>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</si>
  <si>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</si>
  <si>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</si>
  <si>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</si>
  <si>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</si>
  <si>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</si>
  <si>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</si>
  <si>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</si>
  <si>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</si>
  <si>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</si>
  <si>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</si>
  <si>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</si>
  <si>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</si>
  <si>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</si>
  <si>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</si>
  <si>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</si>
  <si>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</si>
  <si>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</si>
  <si>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</si>
  <si>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</si>
  <si>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</si>
  <si>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</si>
  <si>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</si>
  <si>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</si>
  <si>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</si>
  <si>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</si>
  <si>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</si>
  <si>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</si>
  <si>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</si>
  <si>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</si>
  <si>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</si>
  <si>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</si>
  <si>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</si>
  <si>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</si>
  <si>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</si>
  <si>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</si>
  <si>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</si>
  <si>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</si>
  <si>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</si>
  <si>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</si>
  <si>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</si>
  <si>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</si>
  <si>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</si>
  <si>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</si>
  <si>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</si>
  <si>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</si>
  <si>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</si>
  <si>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</si>
  <si>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</si>
  <si>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</si>
  <si>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</si>
  <si>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</si>
  <si>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</si>
  <si>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</si>
  <si>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</si>
  <si>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</si>
  <si>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</si>
  <si>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</si>
  <si>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</si>
  <si>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</si>
  <si>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</si>
  <si>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</si>
  <si>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</si>
  <si>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</si>
  <si>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</si>
  <si>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</si>
  <si>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</si>
  <si>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</si>
  <si>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</si>
  <si>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</si>
  <si>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</si>
  <si>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</si>
  <si>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</si>
  <si>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</si>
  <si>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</si>
  <si>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</si>
  <si>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</si>
  <si>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</si>
  <si>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</si>
  <si>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</si>
  <si>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</si>
  <si>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</si>
  <si>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</si>
  <si>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</si>
  <si>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</si>
  <si>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</si>
  <si>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</si>
  <si>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</si>
  <si>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</si>
  <si>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</si>
  <si>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</si>
  <si>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</si>
  <si>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</si>
  <si>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</si>
  <si>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</si>
  <si>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</si>
  <si>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</si>
  <si>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</si>
  <si>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</si>
  <si>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</si>
  <si>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</si>
  <si>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</si>
  <si>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</si>
  <si>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</si>
  <si>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</si>
  <si>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</si>
  <si>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</si>
  <si>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</si>
  <si>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</si>
  <si>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</si>
  <si>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</si>
  <si>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</si>
  <si>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</si>
  <si>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</si>
  <si>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</si>
  <si>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</si>
  <si>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</si>
  <si>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</si>
  <si>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</si>
  <si>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</si>
  <si>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</si>
  <si>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</si>
  <si>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</si>
  <si>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</si>
  <si>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</si>
  <si>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</si>
  <si>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</si>
  <si>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</si>
  <si>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</si>
  <si>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</si>
  <si>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</si>
  <si>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</si>
  <si>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</si>
  <si>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</si>
  <si>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</si>
  <si>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</si>
  <si>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</si>
  <si>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</si>
  <si>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</si>
  <si>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</si>
  <si>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</si>
  <si>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</si>
  <si>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</si>
  <si>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</si>
  <si>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</si>
  <si>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</si>
  <si>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</si>
  <si>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</si>
  <si>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</si>
  <si>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</si>
  <si>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</si>
  <si>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</si>
  <si>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</si>
  <si>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</si>
  <si>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</si>
  <si>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</si>
  <si>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</si>
  <si>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</si>
  <si>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</si>
  <si>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</si>
  <si>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</si>
  <si>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</si>
  <si>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</si>
  <si>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</si>
  <si>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</si>
  <si>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</si>
  <si>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</si>
  <si>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</si>
  <si>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</si>
  <si>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</si>
  <si>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</si>
  <si>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</si>
  <si>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</si>
  <si>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</si>
  <si>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</si>
  <si>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</si>
  <si>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</si>
  <si>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</si>
  <si>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</si>
  <si>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</si>
  <si>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</si>
  <si>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</si>
  <si>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</si>
  <si>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</si>
  <si>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</si>
  <si>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</si>
  <si>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</si>
  <si>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</si>
  <si>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</si>
  <si>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</si>
  <si>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</si>
  <si>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</si>
  <si>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</si>
  <si>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</si>
  <si>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</si>
  <si>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</si>
  <si>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</si>
  <si>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</si>
  <si>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</si>
  <si>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</si>
  <si>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</si>
  <si>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</si>
  <si>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</si>
  <si>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</si>
  <si>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</si>
  <si>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</si>
  <si>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</si>
  <si>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</si>
  <si>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</si>
  <si>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</si>
  <si>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</si>
  <si>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</si>
  <si>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</si>
  <si>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</si>
  <si>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</si>
  <si>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</si>
  <si>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</si>
  <si>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</si>
  <si>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</si>
  <si>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</si>
  <si>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</si>
  <si>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</si>
  <si>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</si>
  <si>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</si>
  <si>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</si>
  <si>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</si>
  <si>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</si>
  <si>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</si>
  <si>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</si>
  <si>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</si>
  <si>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</si>
  <si>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</si>
  <si>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</si>
  <si>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</si>
  <si>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</si>
  <si>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</si>
  <si>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</si>
  <si>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</si>
  <si>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</si>
  <si>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</si>
  <si>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</si>
  <si>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</si>
  <si>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</si>
  <si>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</si>
  <si>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</si>
  <si>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</si>
  <si>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</si>
  <si>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</si>
  <si>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</si>
  <si>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</si>
  <si>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</si>
  <si>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</si>
  <si>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</si>
  <si>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</si>
  <si>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</si>
  <si>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</si>
  <si>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</si>
  <si>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</si>
  <si>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</si>
  <si>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</si>
  <si>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</si>
  <si>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</si>
  <si>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</si>
  <si>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</si>
  <si>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</si>
  <si>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</si>
  <si>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</si>
  <si>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</si>
  <si>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</si>
  <si>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</si>
  <si>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</si>
  <si>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</si>
  <si>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</si>
  <si>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</si>
  <si>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</si>
  <si>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</si>
  <si>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</si>
  <si>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</si>
  <si>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</si>
  <si>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</si>
  <si>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</si>
  <si>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</si>
  <si>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</si>
  <si>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</si>
  <si>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</si>
  <si>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</si>
  <si>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</si>
  <si>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</si>
  <si>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</si>
  <si>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</si>
  <si>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</si>
  <si>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</si>
  <si>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</si>
  <si>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</si>
  <si>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</si>
  <si>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</si>
  <si>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</si>
  <si>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</si>
  <si>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</si>
  <si>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</si>
  <si>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</si>
  <si>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</si>
  <si>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</si>
  <si>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</si>
  <si>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</si>
  <si>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</si>
  <si>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</si>
  <si>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</si>
  <si>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</si>
  <si>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</si>
  <si>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</si>
  <si>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</si>
  <si>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</si>
  <si>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</si>
  <si>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</si>
  <si>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</si>
  <si>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</si>
  <si>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</si>
  <si>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</si>
  <si>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</si>
  <si>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</si>
  <si>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</si>
  <si>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</si>
  <si>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</si>
  <si>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</si>
  <si>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</si>
  <si>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</si>
  <si>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</si>
  <si>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</si>
  <si>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</si>
  <si>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</si>
  <si>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</si>
  <si>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</si>
  <si>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</si>
  <si>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</si>
  <si>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</si>
  <si>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</si>
  <si>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</si>
  <si>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</si>
  <si>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</si>
  <si>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</si>
  <si>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</si>
  <si>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</si>
  <si>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</si>
  <si>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</si>
  <si>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</si>
  <si>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</si>
  <si>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</si>
  <si>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</si>
  <si>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</si>
  <si>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</si>
  <si>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</si>
  <si>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</si>
  <si>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</si>
  <si>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</si>
  <si>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</si>
  <si>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</si>
  <si>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</si>
  <si>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</si>
  <si>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</si>
  <si>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</si>
  <si>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</si>
  <si>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</si>
  <si>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</si>
  <si>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</si>
  <si>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</si>
  <si>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</si>
  <si>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</si>
  <si>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</si>
  <si>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</si>
  <si>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</si>
  <si>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</si>
  <si>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</si>
  <si>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</si>
  <si>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</si>
  <si>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</si>
  <si>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</si>
  <si>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</si>
  <si>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</si>
  <si>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</si>
  <si>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</si>
  <si>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</si>
  <si>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</si>
  <si>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</si>
  <si>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</si>
  <si>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</si>
  <si>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</si>
  <si>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</si>
  <si>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</si>
  <si>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</si>
  <si>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</si>
  <si>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</si>
  <si>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</si>
  <si>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</si>
  <si>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</si>
  <si>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</si>
  <si>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</si>
  <si>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</si>
  <si>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</si>
  <si>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</si>
  <si>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</si>
  <si>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</si>
  <si>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</si>
  <si>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</si>
  <si>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</si>
  <si>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</si>
  <si>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</si>
  <si>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</si>
  <si>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</si>
  <si>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</si>
  <si>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</si>
  <si>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</si>
  <si>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</si>
  <si>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</si>
  <si>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</si>
  <si>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</si>
  <si>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</si>
  <si>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</si>
  <si>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</si>
  <si>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</si>
  <si>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</si>
  <si>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</si>
  <si>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</si>
  <si>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</si>
  <si>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</si>
  <si>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</si>
  <si>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</si>
  <si>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</si>
  <si>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</si>
  <si>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</si>
  <si>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</si>
  <si>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</si>
  <si>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</si>
  <si>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</si>
  <si>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</si>
  <si>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</si>
  <si>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</si>
  <si>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</si>
  <si>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</si>
  <si>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</si>
  <si>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</si>
  <si>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</si>
  <si>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</si>
  <si>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</si>
  <si>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</si>
  <si>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</si>
  <si>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</si>
  <si>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</si>
  <si>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</si>
  <si>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</si>
  <si>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</si>
  <si>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</si>
  <si>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</si>
  <si>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</si>
  <si>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</si>
  <si>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</si>
  <si>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</si>
  <si>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</si>
  <si>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</si>
  <si>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</si>
  <si>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</si>
  <si>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</si>
  <si>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</si>
  <si>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</si>
  <si>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</si>
  <si>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</si>
  <si>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</si>
  <si>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</si>
  <si>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</si>
  <si>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</si>
  <si>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</si>
  <si>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</si>
  <si>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</si>
  <si>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</si>
  <si>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</si>
  <si>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</si>
  <si>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</si>
  <si>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</si>
  <si>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</si>
  <si>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</si>
  <si>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</si>
  <si>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</si>
  <si>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</si>
  <si>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</si>
  <si>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</si>
  <si>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</si>
  <si>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</si>
  <si>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</si>
  <si>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</si>
  <si>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</si>
  <si>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</si>
  <si>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</si>
  <si>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</si>
  <si>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</si>
  <si>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</si>
  <si>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</si>
  <si>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</si>
  <si>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</si>
  <si>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</si>
  <si>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</si>
  <si>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</si>
  <si>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</si>
  <si>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</si>
  <si>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</si>
  <si>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</si>
  <si>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</si>
  <si>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</si>
  <si>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</si>
  <si>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</si>
  <si>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</si>
  <si>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</si>
  <si>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</si>
  <si>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</si>
  <si>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</si>
  <si>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</si>
  <si>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</si>
  <si>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</si>
  <si>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</si>
  <si>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</si>
  <si>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</si>
  <si>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</si>
  <si>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</si>
  <si>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</si>
  <si>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</si>
  <si>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</si>
  <si>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</si>
  <si>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</si>
  <si>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</si>
  <si>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</si>
  <si>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</si>
  <si>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</si>
  <si>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</si>
  <si>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</si>
  <si>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</si>
  <si>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</si>
  <si>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</si>
  <si>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</si>
  <si>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</si>
  <si>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</si>
  <si>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</si>
  <si>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</si>
  <si>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</si>
  <si>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</si>
  <si>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</si>
  <si>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</si>
  <si>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</si>
  <si>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</si>
  <si>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</si>
  <si>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</si>
  <si>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</si>
  <si>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</si>
  <si>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</si>
  <si>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</si>
  <si>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</si>
  <si>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</si>
  <si>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</si>
  <si>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</si>
  <si>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</si>
  <si>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</si>
  <si>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</si>
  <si>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</si>
  <si>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</si>
  <si>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</si>
  <si>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</si>
  <si>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</si>
  <si>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</si>
  <si>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</si>
  <si>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</si>
  <si>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</si>
  <si>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</si>
  <si>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</si>
  <si>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</si>
  <si>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</si>
  <si>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</si>
  <si>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</si>
  <si>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</si>
  <si>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</si>
  <si>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</si>
  <si>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</si>
  <si>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</si>
  <si>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</si>
  <si>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</si>
  <si>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</si>
  <si>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</si>
  <si>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</si>
  <si>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</si>
  <si>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</si>
  <si>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</si>
  <si>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</si>
  <si>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</si>
  <si>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</si>
  <si>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</si>
  <si>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</si>
  <si>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</si>
  <si>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</si>
  <si>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</si>
  <si>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</si>
  <si>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</si>
  <si>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</si>
  <si>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</si>
  <si>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</si>
  <si>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</si>
  <si>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</si>
  <si>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</si>
  <si>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</si>
  <si>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</si>
  <si>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</si>
  <si>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</si>
  <si>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</si>
  <si>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</si>
  <si>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</si>
  <si>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</si>
  <si>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</si>
  <si>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</si>
  <si>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</si>
  <si>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</si>
  <si>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</si>
  <si>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</si>
  <si>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</si>
  <si>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</si>
  <si>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</si>
  <si>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</si>
  <si>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</si>
  <si>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</si>
  <si>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</si>
  <si>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</si>
  <si>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</si>
  <si>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</si>
  <si>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</si>
  <si>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</si>
  <si>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</si>
  <si>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</si>
  <si>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</si>
  <si>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</si>
  <si>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</si>
  <si>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</si>
  <si>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</si>
  <si>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</si>
  <si>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</si>
  <si>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</si>
  <si>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</si>
  <si>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</si>
  <si>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</si>
  <si>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</si>
  <si>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</si>
  <si>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</si>
  <si>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</si>
  <si>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</si>
  <si>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</si>
  <si>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</si>
  <si>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</si>
  <si>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</si>
  <si>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</si>
  <si>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</si>
  <si>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</si>
  <si>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</si>
  <si>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</si>
  <si>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</si>
  <si>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</si>
  <si>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</si>
  <si>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</si>
  <si>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</si>
  <si>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</si>
  <si>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</si>
  <si>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</si>
  <si>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</si>
  <si>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</si>
  <si>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</si>
  <si>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</si>
  <si>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</si>
  <si>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</si>
  <si>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</si>
  <si>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</si>
  <si>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</si>
  <si>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</si>
  <si>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</si>
  <si>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</si>
  <si>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</si>
  <si>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</si>
  <si>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</si>
  <si>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</si>
  <si>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</si>
  <si>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</si>
  <si>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</si>
  <si>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</si>
  <si>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</si>
  <si>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</si>
  <si>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</si>
  <si>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</si>
  <si>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</si>
  <si>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</si>
  <si>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</si>
  <si>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</si>
  <si>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</si>
  <si>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</si>
  <si>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</si>
  <si>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</si>
  <si>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</si>
  <si>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</si>
  <si>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</si>
  <si>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</si>
  <si>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</si>
  <si>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</si>
  <si>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</si>
  <si>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</si>
  <si>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</si>
  <si>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</si>
  <si>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</si>
  <si>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</si>
  <si>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</si>
  <si>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</si>
  <si>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</si>
  <si>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</si>
  <si>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</si>
  <si>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</si>
  <si>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</si>
  <si>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</si>
  <si>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</si>
  <si>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</si>
  <si>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</si>
  <si>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</si>
  <si>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</si>
  <si>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</si>
  <si>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</si>
  <si>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</si>
  <si>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</si>
  <si>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</si>
  <si>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</si>
  <si>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</si>
  <si>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</si>
  <si>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</si>
  <si>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</si>
  <si>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</si>
  <si>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</si>
  <si>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</si>
  <si>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</si>
  <si>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</si>
  <si>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</si>
  <si>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</si>
  <si>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</si>
  <si>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</si>
  <si>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</si>
  <si>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</si>
  <si>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</si>
  <si>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</si>
  <si>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</si>
  <si>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</si>
  <si>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</si>
  <si>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</si>
  <si>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</si>
  <si>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</si>
  <si>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</si>
  <si>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</si>
  <si>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</si>
  <si>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</si>
  <si>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</si>
  <si>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</si>
  <si>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</si>
  <si>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</si>
  <si>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</si>
  <si>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</si>
  <si>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</si>
  <si>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</si>
  <si>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</si>
  <si>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</si>
  <si>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</si>
  <si>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</si>
  <si>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</si>
  <si>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</si>
  <si>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</si>
  <si>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</si>
  <si>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</si>
  <si>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</si>
  <si>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</si>
  <si>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</si>
  <si>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</si>
  <si>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</si>
  <si>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</si>
  <si>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</si>
  <si>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</si>
  <si>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</si>
  <si>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</si>
  <si>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</si>
  <si>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</si>
  <si>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</si>
  <si>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</si>
  <si>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</si>
  <si>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</si>
  <si>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</si>
  <si>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</si>
  <si>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</si>
  <si>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</si>
  <si>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</si>
  <si>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</si>
  <si>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</si>
  <si>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</si>
  <si>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</si>
  <si>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</si>
  <si>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</si>
  <si>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</si>
  <si>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</si>
  <si>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</si>
  <si>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</si>
  <si>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</si>
  <si>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</si>
  <si>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</si>
  <si>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</si>
  <si>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</si>
  <si>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</si>
  <si>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</si>
  <si>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</si>
  <si>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</si>
  <si>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</si>
  <si>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</si>
  <si>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</si>
  <si>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</si>
  <si>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</si>
  <si>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</si>
  <si>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</si>
  <si>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</si>
  <si>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</si>
  <si>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</si>
  <si>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</si>
  <si>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</si>
  <si>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</si>
  <si>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</si>
  <si>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</si>
  <si>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</si>
  <si>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</si>
  <si>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</si>
  <si>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</si>
  <si>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</si>
  <si>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</si>
  <si>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</si>
  <si>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</si>
  <si>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</si>
  <si>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</si>
  <si>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</si>
  <si>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</si>
  <si>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</si>
  <si>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</si>
  <si>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</si>
  <si>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</si>
  <si>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</si>
  <si>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</si>
  <si>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</si>
  <si>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</si>
  <si>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</si>
  <si>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</si>
  <si>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</si>
  <si>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</si>
  <si>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</si>
  <si>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</si>
  <si>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</si>
  <si>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</si>
  <si>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</si>
  <si>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</si>
  <si>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</si>
  <si>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</si>
  <si>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</si>
  <si>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</si>
  <si>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</si>
  <si>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</si>
  <si>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</si>
  <si>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</si>
  <si>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</si>
  <si>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</si>
  <si>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</si>
  <si>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</si>
  <si>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</si>
  <si>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</si>
  <si>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</si>
  <si>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</si>
  <si>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</si>
  <si>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</si>
  <si>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</si>
  <si>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</si>
  <si>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</si>
  <si>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</si>
  <si>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</si>
  <si>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</si>
  <si>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</si>
  <si>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</si>
  <si>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</si>
  <si>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</si>
  <si>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</si>
  <si>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</si>
  <si>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</si>
  <si>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</si>
  <si>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</si>
  <si>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</si>
  <si>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</si>
  <si>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</si>
  <si>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</si>
  <si>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</si>
  <si>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</si>
  <si>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</si>
  <si>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</si>
  <si>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</si>
  <si>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</si>
  <si>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</si>
  <si>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</si>
  <si>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</si>
  <si>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</si>
  <si>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</si>
  <si>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</si>
  <si>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</si>
  <si>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</si>
  <si>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</si>
  <si>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</si>
  <si>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</si>
  <si>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</si>
  <si>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</si>
  <si>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</si>
  <si>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</si>
  <si>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</si>
  <si>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</si>
  <si>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</si>
  <si>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</si>
  <si>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</si>
  <si>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</si>
  <si>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</si>
  <si>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</si>
  <si>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</si>
  <si>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</si>
  <si>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</si>
  <si>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</si>
  <si>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</si>
  <si>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</si>
  <si>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</si>
  <si>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</si>
  <si>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</si>
  <si>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</si>
  <si>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</si>
  <si>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</si>
  <si>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</si>
  <si>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</si>
  <si>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</si>
  <si>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</si>
  <si>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</si>
  <si>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</si>
  <si>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</si>
  <si>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</si>
  <si>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</si>
  <si>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</si>
  <si>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</si>
  <si>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</si>
  <si>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</si>
  <si>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</si>
  <si>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</si>
  <si>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</si>
  <si>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</si>
  <si>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</si>
  <si>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</si>
  <si>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</si>
  <si>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</si>
  <si>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</si>
  <si>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</si>
  <si>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</si>
  <si>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</si>
  <si>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</si>
  <si>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</si>
  <si>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</si>
  <si>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</si>
  <si>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</si>
  <si>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</si>
  <si>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</si>
  <si>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</si>
  <si>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</si>
  <si>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</si>
  <si>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</si>
  <si>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</si>
  <si>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</si>
  <si>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</si>
  <si>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</si>
  <si>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</si>
  <si>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</si>
  <si>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</si>
  <si>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</si>
  <si>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</si>
  <si>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</si>
  <si>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</si>
  <si>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</si>
  <si>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</si>
  <si>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</si>
  <si>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</si>
  <si>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</si>
  <si>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</si>
  <si>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</si>
  <si>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</si>
  <si>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</si>
  <si>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</si>
  <si>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</si>
  <si>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</si>
  <si>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</si>
  <si>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</si>
  <si>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</si>
  <si>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</si>
  <si>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</si>
  <si>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</si>
  <si>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</si>
  <si>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</si>
  <si>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</si>
  <si>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</si>
  <si>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</si>
  <si>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</si>
  <si>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</si>
  <si>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</si>
  <si>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</si>
  <si>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</si>
  <si>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</si>
  <si>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</si>
  <si>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</si>
  <si>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</si>
  <si>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</si>
  <si>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</si>
  <si>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</si>
  <si>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</si>
  <si>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</si>
  <si>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</si>
  <si>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</si>
  <si>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</si>
  <si>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</si>
  <si>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</si>
  <si>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</si>
  <si>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</si>
  <si>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</si>
  <si>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</si>
  <si>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</si>
  <si>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</si>
  <si>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</si>
  <si>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</si>
  <si>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</si>
  <si>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</si>
  <si>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</si>
  <si>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</si>
  <si>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</si>
  <si>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</si>
  <si>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</si>
  <si>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</si>
  <si>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</si>
  <si>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</si>
  <si>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</si>
  <si>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</si>
  <si>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</si>
  <si>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</si>
  <si>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</si>
  <si>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</si>
  <si>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</si>
  <si>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</si>
  <si>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</si>
  <si>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</si>
  <si>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</si>
  <si>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</si>
  <si>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</si>
  <si>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</si>
  <si>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</si>
  <si>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</si>
  <si>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</si>
  <si>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</si>
  <si>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</si>
  <si>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</si>
  <si>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</si>
  <si>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</si>
  <si>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</si>
  <si>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</si>
  <si>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</si>
  <si>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</si>
  <si>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</si>
  <si>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</si>
  <si>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</si>
  <si>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</si>
  <si>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</si>
  <si>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</si>
  <si>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</si>
  <si>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</si>
  <si>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</si>
  <si>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</si>
  <si>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</si>
  <si>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</si>
  <si>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</si>
  <si>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</si>
  <si>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</si>
  <si>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</si>
  <si>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</si>
  <si>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</si>
  <si>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</si>
  <si>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</si>
  <si>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</si>
  <si>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</si>
  <si>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</si>
  <si>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</si>
  <si>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</si>
  <si>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</si>
  <si>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</si>
  <si>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</si>
  <si>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</si>
  <si>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</si>
  <si>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</si>
  <si>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</si>
  <si>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</si>
  <si>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</si>
  <si>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</si>
  <si>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</si>
  <si>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</si>
  <si>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</si>
  <si>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</si>
  <si>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</si>
  <si>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</si>
  <si>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</si>
  <si>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</si>
  <si>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</si>
  <si>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</si>
  <si>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</si>
  <si>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</si>
  <si>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</si>
  <si>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</si>
  <si>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</si>
  <si>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</si>
  <si>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</si>
  <si>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</si>
  <si>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</si>
  <si>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</si>
  <si>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</si>
  <si>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</si>
  <si>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</si>
  <si>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</si>
  <si>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</si>
  <si>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</si>
  <si>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</si>
  <si>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</si>
  <si>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</si>
  <si>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</si>
  <si>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</si>
  <si>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</si>
  <si>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</si>
  <si>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</si>
  <si>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</si>
  <si>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</si>
  <si>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</si>
  <si>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</si>
  <si>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</si>
  <si>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</si>
  <si>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</si>
  <si>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</si>
  <si>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</si>
  <si>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</si>
  <si>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</si>
  <si>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</si>
  <si>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</si>
  <si>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</si>
  <si>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</si>
  <si>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</si>
  <si>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</si>
  <si>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</si>
  <si>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</si>
  <si>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</si>
  <si>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</si>
  <si>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</si>
  <si>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</si>
  <si>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</si>
  <si>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</si>
  <si>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</si>
  <si>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</si>
  <si>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</si>
  <si>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</si>
  <si>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</si>
  <si>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</si>
  <si>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</si>
  <si>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</si>
  <si>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</si>
  <si>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</si>
  <si>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</si>
  <si>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</si>
  <si>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</si>
  <si>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</si>
  <si>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</si>
  <si>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</si>
  <si>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</si>
  <si>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</si>
  <si>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</si>
  <si>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</si>
  <si>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</si>
  <si>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</si>
  <si>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</si>
  <si>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</si>
  <si>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</si>
  <si>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</si>
  <si>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</si>
  <si>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</si>
  <si>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</si>
  <si>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</si>
  <si>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</si>
  <si>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</si>
  <si>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</si>
  <si>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</si>
  <si>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</si>
  <si>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</si>
  <si>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</si>
  <si>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</si>
  <si>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</si>
  <si>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</si>
  <si>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</si>
  <si>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</si>
  <si>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</si>
  <si>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</si>
  <si>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</si>
  <si>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</si>
  <si>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</si>
  <si>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</si>
  <si>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</si>
  <si>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</si>
  <si>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</si>
  <si>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</si>
  <si>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</si>
  <si>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</si>
  <si>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</si>
  <si>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</si>
  <si>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</si>
  <si>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</si>
  <si>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</si>
  <si>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</si>
  <si>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</si>
  <si>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</si>
  <si>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</si>
  <si>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</si>
  <si>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</si>
  <si>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</si>
  <si>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</si>
  <si>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</si>
  <si>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</si>
  <si>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</si>
  <si>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</si>
  <si>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</si>
  <si>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</si>
  <si>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</si>
  <si>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</si>
  <si>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</si>
  <si>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</si>
  <si>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</si>
  <si>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</si>
  <si>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</si>
  <si>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</si>
  <si>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</si>
  <si>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</si>
  <si>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</si>
  <si>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</si>
  <si>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</si>
  <si>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</si>
  <si>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</si>
  <si>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</si>
  <si>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</si>
  <si>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</si>
  <si>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</si>
  <si>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</si>
  <si>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</si>
  <si>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</si>
  <si>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</si>
  <si>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</si>
  <si>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</si>
  <si>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</si>
  <si>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</si>
  <si>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</si>
  <si>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</si>
  <si>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</si>
  <si>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</si>
  <si>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</si>
  <si>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</si>
  <si>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</si>
  <si>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</si>
  <si>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</si>
  <si>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</si>
  <si>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</si>
  <si>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</si>
  <si>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</si>
  <si>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</si>
  <si>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</si>
  <si>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</si>
  <si>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</si>
  <si>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</si>
  <si>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</si>
  <si>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</si>
  <si>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</si>
  <si>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</si>
  <si>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</si>
  <si>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</si>
  <si>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</si>
  <si>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</si>
  <si>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</si>
  <si>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</si>
  <si>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</si>
  <si>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</si>
  <si>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</si>
  <si>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</si>
  <si>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</si>
  <si>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</si>
  <si>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</si>
  <si>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</si>
  <si>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</si>
  <si>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</si>
  <si>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</si>
  <si>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</si>
  <si>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</si>
  <si>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</si>
  <si>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</si>
  <si>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</si>
  <si>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</si>
  <si>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</si>
  <si>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</si>
  <si>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</si>
  <si>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</si>
  <si>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</si>
  <si>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</si>
  <si>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</si>
  <si>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</si>
  <si>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</si>
  <si>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</si>
  <si>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</si>
  <si>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</si>
  <si>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</si>
  <si>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</si>
  <si>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</si>
  <si>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</si>
  <si>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</si>
  <si>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</si>
  <si>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</si>
  <si>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</si>
  <si>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</si>
  <si>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</si>
  <si>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</si>
  <si>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</si>
  <si>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</si>
  <si>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</si>
  <si>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</si>
  <si>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</si>
  <si>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</si>
  <si>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</si>
  <si>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</si>
  <si>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</si>
  <si>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</si>
  <si>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</si>
  <si>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</si>
  <si>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</si>
  <si>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</si>
  <si>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</si>
  <si>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</si>
  <si>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</si>
  <si>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</si>
  <si>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</si>
  <si>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</si>
  <si>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</si>
  <si>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</si>
  <si>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</si>
  <si>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</si>
  <si>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</si>
  <si>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</si>
  <si>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</si>
  <si>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</si>
  <si>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</si>
  <si>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</si>
  <si>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</si>
  <si>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</si>
  <si>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</si>
  <si>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</si>
  <si>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</si>
  <si>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</si>
  <si>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</si>
  <si>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</si>
  <si>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</si>
  <si>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</si>
  <si>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</si>
  <si>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</si>
  <si>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</si>
  <si>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</si>
  <si>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</si>
  <si>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</si>
  <si>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</si>
  <si>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</si>
  <si>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</si>
  <si>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</si>
  <si>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</si>
  <si>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</si>
  <si>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</si>
  <si>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</si>
  <si>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</si>
  <si>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</si>
  <si>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</si>
  <si>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</si>
  <si>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</si>
  <si>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</si>
  <si>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</si>
  <si>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</si>
  <si>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</si>
  <si>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</si>
  <si>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</si>
  <si>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</si>
  <si>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</si>
  <si>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</si>
  <si>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</si>
  <si>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</si>
  <si>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</si>
  <si>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</si>
  <si>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</si>
  <si>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</si>
  <si>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</si>
  <si>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</si>
  <si>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</si>
  <si>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</si>
  <si>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</si>
  <si>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</si>
  <si>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</si>
  <si>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</si>
  <si>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</si>
  <si>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</si>
  <si>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</si>
  <si>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</si>
  <si>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</si>
  <si>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</si>
  <si>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</si>
  <si>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</si>
  <si>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</si>
  <si>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</si>
  <si>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</si>
  <si>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</si>
  <si>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</si>
  <si>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</si>
  <si>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</si>
  <si>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</si>
  <si>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</si>
  <si>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</si>
  <si>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</si>
  <si>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</si>
  <si>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</si>
  <si>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</si>
  <si>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</si>
  <si>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</si>
  <si>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</si>
  <si>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</si>
  <si>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</si>
  <si>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</si>
  <si>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</si>
  <si>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</si>
  <si>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</si>
  <si>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</si>
  <si>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</si>
  <si>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</si>
  <si>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</si>
  <si>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</si>
  <si>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</si>
  <si>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</si>
  <si>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</si>
  <si>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</si>
  <si>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</si>
  <si>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</si>
  <si>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</si>
  <si>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</si>
  <si>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</si>
  <si>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</si>
  <si>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</si>
  <si>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</si>
  <si>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</si>
  <si>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</si>
  <si>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</si>
  <si>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</si>
  <si>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</si>
  <si>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</si>
  <si>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</si>
  <si>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</si>
  <si>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</si>
  <si>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</si>
  <si>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</si>
  <si>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</si>
  <si>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</si>
  <si>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</si>
  <si>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</si>
  <si>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</si>
  <si>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</si>
  <si>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</si>
  <si>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</si>
  <si>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</si>
  <si>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</si>
  <si>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</si>
  <si>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</si>
  <si>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</si>
  <si>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</si>
  <si>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</si>
  <si>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</si>
  <si>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</si>
  <si>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</si>
  <si>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</si>
  <si>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</si>
  <si>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</si>
  <si>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</si>
  <si>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</si>
  <si>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</si>
  <si>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</si>
  <si>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</si>
  <si>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</si>
  <si>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</si>
  <si>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</si>
  <si>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</si>
  <si>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</si>
  <si>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</si>
  <si>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</si>
  <si>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</si>
  <si>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</si>
  <si>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</si>
  <si>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</si>
  <si>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</si>
  <si>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</si>
  <si>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</si>
  <si>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</si>
  <si>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</si>
  <si>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</si>
  <si>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</si>
  <si>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</si>
  <si>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</si>
  <si>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</si>
  <si>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</si>
  <si>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</si>
  <si>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</si>
  <si>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</si>
  <si>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</si>
  <si>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</si>
  <si>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</si>
  <si>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</si>
  <si>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</si>
  <si>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</si>
  <si>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</si>
  <si>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</si>
  <si>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</si>
  <si>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</si>
  <si>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</si>
  <si>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</si>
  <si>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</si>
  <si>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</si>
  <si>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</si>
  <si>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</si>
  <si>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</si>
  <si>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</si>
  <si>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</si>
  <si>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</si>
  <si>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</si>
  <si>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</si>
  <si>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</si>
  <si>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</si>
  <si>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</si>
  <si>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</si>
  <si>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</si>
  <si>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</si>
  <si>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</si>
  <si>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</si>
  <si>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</si>
  <si>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</si>
  <si>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</si>
  <si>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</si>
  <si>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</si>
  <si>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</si>
  <si>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</si>
  <si>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</si>
  <si>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</si>
  <si>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</si>
  <si>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</si>
  <si>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</si>
  <si>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</si>
  <si>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</si>
  <si>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</si>
  <si>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</si>
  <si>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</si>
  <si>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</si>
  <si>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</si>
  <si>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</si>
  <si>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</si>
  <si>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</si>
  <si>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</si>
  <si>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</si>
  <si>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</si>
  <si>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</si>
  <si>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</si>
  <si>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</si>
  <si>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</si>
  <si>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</si>
  <si>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</si>
  <si>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</si>
  <si>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</si>
  <si>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</si>
  <si>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</si>
  <si>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</si>
  <si>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</si>
  <si>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</si>
  <si>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</si>
  <si>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</si>
  <si>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</si>
  <si>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</si>
  <si>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</si>
  <si>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</si>
  <si>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</si>
  <si>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</si>
  <si>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</si>
  <si>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</si>
  <si>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</si>
  <si>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</si>
  <si>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</si>
  <si>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</si>
  <si>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</si>
  <si>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</si>
  <si>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</si>
  <si>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</si>
  <si>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</si>
  <si>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</si>
  <si>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</si>
  <si>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</si>
  <si>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</si>
  <si>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</si>
  <si>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</si>
  <si>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</si>
  <si>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</si>
  <si>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</si>
  <si>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</si>
  <si>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</si>
  <si>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</si>
  <si>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</si>
  <si>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</si>
  <si>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</si>
  <si>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</si>
  <si>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</si>
  <si>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</si>
  <si>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</si>
  <si>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</si>
  <si>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</si>
  <si>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</si>
  <si>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</si>
  <si>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</si>
  <si>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</si>
  <si>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</si>
  <si>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</si>
  <si>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</si>
  <si>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</si>
  <si>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</si>
  <si>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</si>
  <si>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</si>
  <si>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</si>
  <si>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</si>
  <si>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</si>
  <si>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</si>
  <si>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</si>
  <si>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</si>
  <si>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</si>
  <si>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</si>
  <si>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</si>
  <si>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</si>
  <si>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</si>
  <si>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</si>
  <si>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</si>
  <si>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</si>
  <si>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</si>
  <si>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</si>
  <si>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</si>
  <si>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</si>
  <si>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</si>
  <si>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</si>
  <si>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</si>
  <si>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</si>
  <si>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</si>
  <si>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</si>
  <si>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</si>
  <si>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</si>
  <si>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</si>
  <si>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</si>
  <si>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</si>
  <si>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</si>
  <si>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</si>
  <si>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</si>
  <si>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</si>
  <si>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</si>
  <si>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</si>
  <si>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</si>
  <si>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</si>
  <si>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</si>
  <si>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</si>
  <si>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</si>
  <si>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</si>
  <si>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</si>
  <si>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</si>
  <si>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</si>
  <si>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</si>
  <si>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</si>
  <si>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</si>
  <si>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</si>
  <si>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</si>
  <si>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</si>
  <si>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</si>
  <si>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</si>
  <si>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</si>
  <si>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</si>
  <si>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</si>
  <si>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</si>
  <si>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</si>
  <si>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</si>
  <si>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</si>
  <si>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</si>
  <si>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</si>
  <si>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</si>
  <si>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</si>
  <si>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</si>
  <si>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</si>
  <si>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</si>
  <si>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</si>
  <si>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</si>
  <si>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</si>
  <si>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</si>
  <si>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</si>
  <si>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</si>
  <si>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</si>
  <si>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</si>
  <si>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</si>
  <si>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</si>
  <si>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</si>
  <si>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</si>
  <si>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</si>
  <si>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</si>
  <si>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</si>
  <si>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</si>
  <si>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</si>
  <si>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</si>
  <si>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</si>
  <si>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</si>
  <si>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</si>
  <si>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</si>
  <si>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</si>
  <si>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</si>
  <si>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</si>
  <si>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</si>
  <si>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</si>
  <si>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</si>
  <si>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</si>
  <si>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</si>
  <si>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</si>
  <si>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</si>
  <si>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</si>
  <si>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</si>
  <si>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</si>
  <si>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</si>
  <si>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</si>
  <si>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</si>
  <si>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</si>
  <si>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</si>
  <si>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</si>
  <si>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</si>
  <si>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</si>
  <si>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</si>
  <si>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</si>
  <si>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</si>
  <si>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</si>
  <si>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</si>
  <si>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</si>
  <si>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</si>
  <si>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</si>
  <si>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</si>
  <si>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</si>
  <si>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</si>
  <si>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</si>
  <si>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</si>
  <si>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</si>
  <si>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</si>
  <si>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</si>
  <si>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</si>
  <si>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</si>
  <si>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</si>
  <si>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</si>
  <si>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</si>
  <si>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</si>
  <si>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</si>
  <si>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</si>
  <si>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</si>
  <si>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</si>
  <si>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</si>
  <si>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</si>
  <si>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</si>
  <si>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</si>
  <si>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</si>
  <si>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</si>
  <si>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</si>
  <si>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</si>
  <si>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</si>
  <si>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</si>
  <si>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</si>
  <si>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</si>
  <si>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</si>
  <si>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</si>
  <si>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</si>
  <si>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</si>
  <si>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</si>
  <si>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</si>
  <si>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</si>
  <si>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</si>
  <si>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</si>
  <si>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</si>
  <si>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</si>
  <si>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</si>
  <si>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</si>
  <si>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</si>
  <si>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</si>
  <si>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</si>
  <si>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</si>
  <si>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</si>
  <si>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</si>
  <si>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</si>
  <si>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</si>
  <si>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</si>
  <si>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</si>
  <si>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</si>
  <si>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</si>
  <si>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</si>
  <si>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</si>
  <si>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</si>
  <si>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</si>
  <si>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</si>
  <si>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</si>
  <si>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</si>
  <si>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</si>
  <si>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</si>
  <si>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</si>
  <si>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</si>
  <si>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</si>
  <si>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</si>
  <si>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</si>
  <si>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</si>
  <si>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</si>
  <si>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</si>
  <si>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</si>
  <si>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</si>
  <si>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</si>
  <si>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</si>
  <si>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</si>
  <si>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</si>
  <si>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</si>
  <si>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</si>
  <si>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</si>
  <si>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</si>
  <si>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</si>
  <si>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</si>
  <si>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</si>
  <si>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</si>
  <si>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</si>
  <si>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</si>
  <si>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</si>
  <si>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</si>
  <si>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</si>
  <si>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</si>
  <si>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</si>
  <si>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</si>
  <si>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</si>
  <si>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</si>
  <si>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</si>
  <si>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</si>
  <si>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</si>
  <si>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</si>
  <si>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</si>
  <si>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</si>
  <si>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</si>
  <si>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</si>
  <si>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</si>
  <si>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</si>
  <si>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</si>
  <si>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</si>
  <si>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</si>
  <si>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</si>
  <si>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</si>
  <si>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</si>
  <si>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</si>
  <si>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</si>
  <si>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</si>
  <si>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</si>
  <si>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</si>
  <si>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</si>
  <si>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</si>
  <si>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</si>
  <si>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</si>
  <si>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</si>
  <si>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</si>
  <si>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</si>
  <si>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</si>
  <si>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</si>
  <si>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</si>
  <si>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</si>
  <si>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</si>
  <si>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</si>
  <si>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</si>
  <si>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</si>
  <si>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</si>
  <si>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</si>
  <si>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</si>
  <si>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</si>
  <si>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</si>
  <si>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</si>
  <si>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</si>
  <si>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</si>
  <si>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</si>
  <si>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</si>
  <si>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</si>
  <si>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</si>
  <si>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</si>
  <si>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</si>
  <si>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</si>
  <si>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</si>
  <si>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</si>
  <si>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</si>
  <si>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</si>
  <si>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</si>
  <si>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</si>
  <si>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</si>
  <si>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</si>
  <si>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</si>
  <si>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</si>
  <si>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</si>
  <si>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</si>
  <si>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</si>
  <si>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</si>
  <si>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</si>
  <si>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</si>
  <si>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</si>
  <si>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</si>
  <si>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</si>
  <si>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</si>
  <si>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</si>
  <si>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</si>
  <si>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</si>
  <si>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</si>
  <si>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</si>
  <si>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</si>
  <si>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</si>
  <si>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</si>
  <si>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</si>
  <si>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</si>
  <si>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</si>
  <si>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</si>
  <si>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</si>
  <si>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</si>
  <si>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</si>
  <si>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</si>
  <si>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</si>
  <si>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</si>
  <si>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</si>
  <si>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</si>
  <si>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</si>
  <si>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</si>
  <si>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</si>
  <si>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</si>
  <si>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</si>
  <si>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</si>
  <si>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</si>
  <si>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</si>
  <si>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</si>
  <si>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</si>
  <si>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</si>
  <si>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</si>
  <si>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</si>
  <si>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</si>
  <si>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</si>
  <si>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</si>
  <si>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</si>
  <si>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</si>
  <si>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</si>
  <si>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</si>
  <si>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</si>
  <si>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</si>
  <si>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</si>
  <si>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</si>
  <si>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</si>
  <si>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</si>
  <si>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</si>
  <si>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</si>
  <si>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</si>
  <si>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</si>
  <si>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</si>
  <si>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</si>
  <si>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</si>
  <si>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</si>
  <si>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</si>
  <si>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</si>
  <si>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</si>
  <si>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</si>
  <si>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</si>
  <si>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</si>
  <si>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</si>
  <si>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</si>
  <si>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</si>
  <si>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</si>
  <si>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</si>
  <si>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</si>
  <si>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</si>
  <si>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</si>
  <si>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</si>
  <si>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</si>
  <si>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</si>
  <si>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</si>
  <si>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</si>
  <si>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</si>
  <si>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</si>
  <si>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</si>
  <si>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</si>
  <si>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</si>
  <si>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</si>
  <si>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</si>
  <si>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</si>
  <si>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</si>
  <si>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</si>
  <si>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</si>
  <si>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</si>
  <si>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</si>
  <si>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</si>
  <si>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</si>
  <si>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</si>
  <si>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</si>
  <si>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</si>
  <si>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</si>
  <si>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</si>
  <si>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</si>
  <si>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</si>
  <si>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</si>
  <si>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</si>
  <si>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</si>
  <si>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</si>
  <si>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</si>
  <si>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</si>
  <si>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</si>
  <si>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</si>
  <si>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</si>
  <si>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</si>
  <si>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</si>
  <si>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</si>
  <si>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</si>
  <si>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</si>
  <si>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</si>
  <si>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</si>
  <si>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</si>
  <si>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</si>
  <si>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</si>
  <si>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</si>
  <si>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</si>
  <si>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</si>
  <si>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</si>
  <si>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</si>
  <si>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</si>
  <si>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</si>
  <si>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</si>
  <si>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</si>
  <si>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</si>
  <si>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</si>
  <si>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</si>
  <si>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</si>
  <si>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</si>
  <si>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</si>
  <si>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</si>
  <si>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</si>
  <si>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</si>
  <si>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</si>
  <si>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</si>
  <si>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</si>
  <si>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</si>
  <si>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</si>
  <si>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</si>
  <si>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</si>
  <si>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</si>
  <si>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</si>
  <si>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</si>
  <si>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</si>
  <si>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</si>
  <si>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</si>
  <si>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</si>
  <si>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</si>
  <si>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</si>
  <si>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</si>
  <si>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</si>
  <si>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</si>
  <si>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</si>
  <si>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</si>
  <si>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</si>
  <si>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</si>
  <si>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</si>
  <si>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</si>
  <si>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</si>
  <si>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</si>
  <si>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</si>
  <si>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</si>
  <si>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</si>
  <si>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</si>
  <si>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</si>
  <si>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</si>
  <si>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</si>
  <si>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</si>
  <si>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</si>
  <si>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</si>
  <si>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</si>
  <si>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</si>
  <si>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</si>
  <si>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</si>
  <si>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</si>
  <si>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</si>
  <si>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</si>
  <si>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</si>
  <si>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</si>
  <si>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</si>
  <si>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</si>
  <si>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</si>
  <si>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</si>
  <si>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</si>
  <si>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</si>
  <si>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</si>
  <si>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</si>
  <si>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</si>
  <si>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</si>
  <si>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</si>
  <si>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</si>
  <si>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</si>
  <si>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</si>
  <si>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</si>
  <si>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</si>
  <si>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</si>
  <si>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</si>
  <si>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</si>
  <si>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</si>
  <si>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</si>
  <si>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</si>
  <si>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</si>
  <si>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</si>
  <si>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</si>
  <si>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</si>
  <si>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</si>
  <si>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</si>
  <si>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</si>
  <si>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</si>
  <si>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</si>
  <si>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</si>
  <si>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</si>
  <si>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</si>
  <si>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</si>
  <si>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</si>
  <si>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</si>
  <si>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</si>
  <si>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</si>
  <si>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</si>
  <si>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</si>
  <si>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</si>
  <si>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</si>
  <si>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</si>
  <si>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</si>
  <si>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</si>
  <si>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</si>
  <si>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</si>
  <si>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</si>
  <si>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</si>
  <si>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</si>
  <si>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</si>
  <si>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</si>
  <si>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</si>
  <si>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</si>
  <si>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</si>
  <si>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</si>
  <si>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</si>
  <si>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</si>
  <si>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</si>
  <si>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</si>
  <si>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</si>
  <si>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</si>
  <si>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</si>
  <si>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</si>
  <si>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</si>
  <si>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</si>
  <si>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</si>
  <si>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</si>
  <si>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</si>
  <si>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</si>
  <si>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</si>
  <si>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</si>
  <si>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</si>
  <si>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</si>
  <si>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</si>
  <si>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</si>
  <si>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</si>
  <si>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</si>
  <si>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</si>
  <si>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</si>
  <si>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</si>
  <si>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</si>
  <si>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</si>
  <si>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</si>
  <si>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</si>
  <si>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</si>
  <si>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</si>
  <si>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</si>
  <si>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</si>
  <si>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</si>
  <si>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</si>
  <si>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</si>
  <si>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</si>
  <si>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</si>
  <si>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</si>
  <si>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</si>
  <si>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</si>
  <si>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</si>
  <si>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</si>
  <si>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</si>
  <si>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</si>
  <si>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</si>
  <si>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</si>
  <si>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</si>
  <si>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</si>
  <si>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</si>
  <si>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</si>
  <si>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</si>
  <si>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</si>
  <si>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</si>
  <si>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</si>
  <si>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</si>
  <si>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</si>
  <si>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</si>
  <si>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</si>
  <si>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</si>
  <si>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</si>
  <si>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</si>
  <si>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</si>
  <si>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</si>
  <si>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</si>
  <si>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</si>
  <si>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</si>
  <si>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</si>
  <si>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</si>
  <si>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</si>
  <si>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</si>
  <si>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</si>
  <si>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</si>
  <si>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</si>
  <si>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</si>
  <si>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</si>
  <si>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</si>
  <si>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</si>
  <si>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</si>
  <si>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</si>
  <si>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</si>
  <si>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</si>
  <si>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</si>
  <si>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</si>
  <si>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</si>
  <si>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</si>
  <si>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</si>
  <si>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</si>
  <si>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</si>
  <si>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</si>
  <si>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</si>
  <si>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</si>
  <si>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</si>
  <si>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</si>
  <si>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</si>
  <si>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</si>
  <si>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</si>
  <si>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</si>
  <si>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</si>
  <si>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</si>
  <si>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</si>
  <si>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</si>
  <si>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</si>
  <si>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</si>
  <si>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</si>
  <si>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</si>
  <si>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</si>
  <si>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</si>
  <si>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</si>
  <si>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</si>
  <si>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</si>
  <si>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</si>
  <si>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</si>
  <si>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</si>
  <si>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</si>
  <si>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</si>
  <si>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</si>
  <si>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</si>
  <si>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</si>
  <si>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</si>
  <si>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</si>
  <si>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</si>
  <si>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</si>
  <si>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</si>
  <si>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</si>
  <si>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</si>
  <si>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</si>
  <si>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</si>
  <si>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</si>
  <si>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</si>
  <si>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</si>
  <si>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</si>
  <si>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</si>
  <si>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</si>
  <si>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</si>
  <si>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</si>
  <si>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</si>
  <si>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</si>
  <si>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</si>
  <si>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</si>
  <si>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</si>
  <si>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</si>
  <si>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</si>
  <si>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</si>
  <si>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</si>
  <si>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</si>
  <si>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</si>
  <si>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</si>
  <si>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</si>
  <si>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</si>
  <si>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</si>
  <si>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</si>
  <si>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</si>
  <si>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</si>
  <si>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</si>
  <si>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</si>
  <si>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</si>
  <si>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</si>
  <si>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</si>
  <si>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</si>
  <si>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</si>
  <si>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</si>
  <si>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</si>
  <si>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</si>
  <si>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</si>
  <si>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</si>
  <si>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</si>
  <si>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</si>
  <si>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</si>
  <si>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</si>
  <si>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</si>
  <si>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</si>
  <si>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</si>
  <si>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</si>
  <si>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</si>
  <si>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</si>
  <si>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</si>
  <si>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</si>
  <si>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</si>
  <si>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</si>
  <si>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</si>
  <si>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</si>
  <si>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</si>
  <si>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</si>
  <si>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</si>
  <si>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</si>
  <si>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</si>
  <si>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</si>
  <si>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</si>
  <si>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</si>
  <si>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</si>
  <si>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</si>
  <si>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</si>
  <si>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</si>
  <si>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</si>
  <si>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</si>
  <si>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</si>
  <si>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</si>
  <si>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</si>
  <si>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</si>
  <si>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</si>
  <si>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</si>
  <si>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</si>
  <si>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</si>
  <si>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</si>
  <si>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</si>
  <si>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</si>
  <si>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</si>
  <si>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</si>
  <si>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</si>
  <si>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</si>
  <si>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</si>
  <si>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</si>
  <si>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</si>
  <si>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</si>
  <si>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</si>
  <si>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</si>
  <si>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</si>
  <si>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</si>
  <si>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</si>
  <si>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</si>
  <si>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</si>
  <si>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</si>
  <si>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</si>
  <si>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</si>
  <si>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</si>
  <si>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</si>
  <si>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</si>
  <si>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</si>
  <si>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</si>
  <si>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</si>
  <si>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</si>
  <si>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</si>
  <si>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</si>
  <si>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</si>
  <si>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</si>
  <si>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</si>
  <si>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</si>
  <si>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</si>
  <si>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</si>
  <si>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</si>
  <si>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</si>
  <si>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</si>
  <si>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</si>
  <si>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</si>
  <si>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</si>
  <si>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</si>
  <si>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</si>
  <si>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</si>
  <si>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</si>
  <si>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</si>
  <si>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</si>
  <si>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</si>
  <si>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</si>
  <si>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</si>
  <si>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</si>
  <si>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</si>
  <si>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</si>
  <si>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</si>
  <si>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</si>
  <si>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</si>
  <si>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</si>
  <si>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</si>
  <si>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</si>
  <si>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</si>
  <si>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</si>
  <si>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</si>
  <si>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</si>
  <si>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</si>
  <si>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</si>
  <si>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</si>
  <si>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</si>
  <si>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</si>
  <si>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</si>
  <si>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</si>
  <si>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</si>
  <si>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</si>
  <si>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</si>
  <si>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</si>
  <si>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</si>
  <si>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</si>
  <si>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</si>
  <si>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</si>
  <si>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</si>
  <si>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</si>
  <si>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</si>
  <si>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</si>
  <si>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</si>
  <si>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</si>
  <si>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</si>
  <si>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</si>
  <si>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</si>
  <si>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</si>
  <si>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</si>
  <si>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</si>
  <si>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</si>
  <si>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</si>
  <si>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</si>
  <si>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</si>
  <si>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</si>
  <si>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</si>
  <si>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</si>
  <si>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</si>
  <si>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</si>
  <si>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</si>
  <si>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</si>
  <si>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</si>
  <si>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</si>
  <si>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</si>
  <si>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</si>
  <si>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</si>
  <si>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</si>
  <si>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</si>
  <si>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</si>
  <si>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</si>
  <si>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</si>
  <si>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</si>
  <si>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</si>
  <si>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</si>
  <si>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</si>
  <si>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</si>
  <si>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</si>
  <si>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</si>
  <si>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</si>
  <si>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</si>
  <si>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</si>
  <si>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</si>
  <si>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</si>
  <si>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</si>
  <si>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</si>
  <si>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</si>
  <si>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</si>
  <si>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</si>
  <si>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</si>
  <si>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</si>
  <si>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</si>
  <si>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</si>
  <si>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</si>
  <si>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</si>
  <si>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</si>
  <si>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</si>
  <si>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</si>
  <si>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</si>
  <si>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</si>
  <si>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</si>
  <si>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</si>
  <si>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</si>
  <si>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</si>
  <si>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</si>
  <si>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</si>
  <si>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</si>
  <si>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</si>
  <si>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</si>
  <si>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</si>
  <si>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</si>
  <si>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</si>
  <si>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</si>
  <si>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</si>
  <si>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</si>
  <si>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</si>
  <si>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</si>
  <si>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</si>
  <si>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</si>
  <si>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</si>
  <si>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</si>
  <si>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</si>
  <si>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</si>
  <si>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</si>
  <si>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</si>
  <si>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</si>
  <si>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</si>
  <si>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</si>
  <si>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</si>
  <si>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</si>
  <si>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</si>
  <si>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</si>
  <si>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</si>
  <si>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</si>
  <si>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</si>
  <si>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</si>
  <si>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</si>
  <si>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</si>
  <si>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</si>
  <si>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</si>
  <si>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</si>
  <si>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</si>
  <si>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</si>
  <si>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</si>
  <si>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</si>
  <si>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</si>
  <si>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</si>
  <si>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</si>
  <si>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</si>
  <si>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</si>
  <si>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</si>
  <si>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</si>
  <si>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</si>
  <si>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</si>
  <si>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</si>
  <si>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</si>
  <si>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</si>
  <si>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</si>
  <si>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</si>
  <si>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</si>
  <si>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</si>
  <si>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</si>
  <si>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</si>
  <si>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</si>
  <si>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</si>
  <si>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</si>
  <si>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</si>
  <si>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</si>
  <si>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</si>
  <si>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</si>
  <si>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</si>
  <si>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</si>
  <si>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</si>
  <si>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</si>
  <si>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</si>
  <si>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</si>
  <si>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</si>
  <si>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</si>
  <si>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</si>
  <si>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</si>
  <si>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</si>
  <si>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</si>
  <si>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</si>
  <si>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</si>
  <si>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</si>
  <si>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</si>
  <si>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</si>
  <si>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</si>
  <si>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</si>
  <si>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</si>
  <si>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</si>
  <si>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</si>
  <si>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</si>
  <si>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</si>
  <si>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</si>
  <si>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</si>
  <si>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</si>
  <si>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</si>
  <si>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</si>
  <si>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</si>
  <si>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</si>
  <si>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</si>
  <si>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</si>
  <si>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</si>
  <si>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</si>
  <si>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</si>
  <si>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</si>
  <si>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</si>
  <si>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</si>
  <si>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</si>
  <si>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</si>
  <si>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</si>
  <si>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</si>
  <si>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</si>
  <si>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</si>
  <si>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</si>
  <si>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</si>
  <si>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</si>
  <si>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</si>
  <si>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</si>
  <si>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</si>
  <si>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</si>
  <si>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</si>
  <si>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</si>
  <si>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</si>
  <si>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</si>
  <si>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</si>
  <si>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</si>
  <si>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</si>
  <si>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</si>
  <si>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</si>
  <si>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</si>
  <si>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</si>
  <si>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</si>
  <si>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</si>
  <si>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</si>
  <si>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</si>
  <si>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</si>
  <si>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</si>
  <si>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</si>
  <si>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</si>
  <si>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</si>
  <si>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</si>
  <si>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</si>
  <si>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</si>
  <si>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</si>
  <si>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</si>
  <si>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</si>
  <si>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</si>
  <si>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</si>
  <si>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</si>
  <si>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</si>
  <si>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</si>
  <si>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</si>
  <si>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</si>
  <si>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</si>
  <si>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</si>
  <si>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</si>
  <si>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</si>
  <si>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</si>
  <si>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</si>
  <si>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</si>
  <si>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</si>
  <si>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</si>
  <si>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</si>
  <si>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</si>
  <si>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</si>
  <si>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</si>
  <si>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</si>
  <si>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</si>
  <si>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</si>
  <si>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</si>
  <si>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</si>
  <si>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</si>
  <si>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</si>
  <si>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</si>
  <si>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</si>
  <si>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</si>
  <si>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</si>
  <si>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</si>
  <si>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</si>
  <si>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</si>
  <si>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</si>
  <si>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</si>
  <si>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</si>
  <si>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</si>
  <si>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</si>
  <si>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</si>
  <si>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</si>
  <si>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</si>
  <si>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</si>
  <si>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</si>
  <si>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</si>
  <si>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</si>
  <si>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</si>
  <si>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</si>
  <si>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</si>
  <si>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</si>
  <si>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</si>
  <si>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</si>
  <si>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</si>
  <si>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</si>
  <si>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</si>
  <si>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</si>
  <si>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</si>
  <si>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</si>
  <si>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</si>
  <si>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</si>
  <si>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</si>
  <si>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</si>
  <si>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</si>
  <si>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</si>
  <si>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</si>
  <si>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</si>
  <si>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</si>
  <si>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</si>
  <si>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</si>
  <si>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</si>
  <si>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</si>
  <si>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</si>
  <si>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</si>
  <si>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</si>
  <si>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</si>
  <si>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</si>
  <si>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</si>
  <si>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</si>
  <si>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</si>
  <si>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</si>
  <si>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</si>
  <si>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</si>
  <si>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</si>
  <si>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</si>
  <si>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</si>
  <si>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</si>
  <si>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</si>
  <si>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</si>
  <si>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</si>
  <si>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</si>
  <si>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</si>
  <si>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</si>
  <si>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</si>
  <si>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</si>
  <si>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</si>
  <si>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</si>
  <si>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</si>
  <si>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</si>
  <si>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</si>
  <si>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</si>
  <si>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</si>
  <si>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</si>
  <si>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</si>
  <si>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</si>
  <si>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</si>
  <si>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</si>
  <si>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</si>
  <si>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</si>
  <si>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</si>
  <si>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</si>
  <si>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</si>
  <si>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</si>
  <si>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</si>
  <si>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</si>
  <si>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</si>
  <si>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</si>
  <si>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</si>
  <si>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</si>
  <si>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</si>
  <si>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</si>
  <si>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</si>
  <si>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</si>
  <si>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</si>
  <si>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</si>
  <si>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</si>
  <si>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</si>
  <si>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</si>
  <si>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</si>
  <si>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</si>
  <si>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</si>
  <si>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</si>
  <si>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</si>
  <si>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</si>
  <si>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</si>
  <si>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</si>
  <si>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</si>
  <si>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</si>
  <si>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</si>
  <si>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</si>
  <si>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</si>
  <si>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</si>
  <si>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</si>
  <si>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</si>
  <si>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</si>
  <si>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</si>
  <si>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</si>
  <si>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</si>
  <si>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</si>
  <si>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</si>
  <si>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</si>
  <si>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</si>
  <si>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</si>
  <si>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</si>
  <si>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</si>
  <si>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</si>
  <si>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</si>
  <si>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</si>
  <si>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</si>
  <si>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</si>
  <si>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</si>
  <si>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</si>
  <si>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</si>
  <si>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</si>
  <si>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</si>
  <si>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</si>
  <si>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</si>
  <si>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</si>
  <si>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</si>
  <si>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</si>
  <si>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</si>
  <si>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</si>
  <si>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</si>
  <si>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</si>
  <si>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</si>
  <si>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</si>
  <si>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</si>
  <si>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</si>
  <si>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</si>
  <si>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</si>
  <si>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</si>
  <si>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</si>
  <si>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</si>
  <si>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</si>
  <si>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</si>
  <si>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</si>
  <si>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</si>
  <si>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</si>
  <si>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</si>
  <si>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</si>
  <si>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</si>
  <si>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</si>
  <si>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</si>
  <si>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</si>
  <si>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</si>
  <si>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</si>
  <si>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</si>
  <si>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</si>
  <si>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</si>
  <si>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</si>
  <si>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</si>
  <si>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</si>
  <si>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</si>
  <si>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</si>
  <si>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</si>
  <si>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</si>
  <si>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</si>
  <si>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</si>
  <si>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</si>
  <si>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</si>
  <si>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</si>
  <si>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</si>
  <si>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</si>
  <si>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</si>
  <si>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</si>
  <si>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</si>
  <si>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</si>
  <si>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</si>
  <si>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</si>
  <si>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</si>
  <si>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</si>
  <si>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</si>
  <si>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</si>
  <si>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</si>
  <si>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</si>
  <si>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</si>
  <si>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</si>
  <si>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</si>
  <si>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</si>
  <si>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</si>
  <si>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</si>
  <si>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</si>
  <si>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</si>
  <si>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</si>
  <si>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</si>
  <si>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</si>
  <si>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</si>
  <si>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</si>
  <si>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</si>
  <si>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</si>
  <si>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</si>
  <si>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</si>
  <si>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</si>
  <si>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</si>
  <si>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</si>
  <si>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</si>
  <si>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</si>
  <si>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</si>
  <si>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</si>
  <si>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</si>
  <si>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</si>
  <si>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</si>
  <si>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</si>
  <si>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</si>
  <si>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</si>
  <si>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</si>
  <si>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</si>
  <si>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</si>
  <si>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</si>
  <si>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</si>
  <si>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</si>
  <si>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</si>
  <si>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</si>
  <si>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</si>
  <si>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</si>
  <si>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</si>
  <si>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</si>
  <si>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</si>
  <si>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</si>
  <si>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</si>
  <si>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</si>
  <si>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</si>
  <si>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</si>
  <si>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</si>
  <si>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</si>
  <si>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</si>
  <si>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</si>
  <si>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</si>
  <si>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</si>
  <si>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</si>
  <si>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</si>
  <si>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</si>
  <si>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</si>
  <si>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</si>
  <si>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</si>
  <si>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</si>
  <si>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</si>
  <si>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</si>
  <si>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</si>
  <si>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</si>
  <si>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</si>
  <si>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</si>
  <si>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</si>
  <si>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</si>
  <si>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</si>
  <si>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</si>
  <si>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</si>
  <si>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</si>
  <si>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</si>
  <si>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</si>
  <si>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</si>
  <si>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</si>
  <si>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</si>
  <si>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</si>
  <si>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</si>
  <si>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</si>
  <si>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</si>
  <si>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</si>
  <si>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</si>
  <si>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</si>
  <si>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</si>
  <si>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</si>
  <si>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</si>
  <si>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</si>
  <si>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</si>
  <si>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</si>
  <si>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</si>
  <si>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</si>
  <si>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</si>
  <si>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</si>
  <si>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</si>
  <si>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</si>
  <si>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</si>
  <si>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</si>
  <si>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</si>
  <si>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</si>
  <si>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</si>
  <si>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</si>
  <si>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</si>
  <si>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</si>
  <si>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</si>
  <si>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</si>
  <si>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</si>
  <si>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</si>
  <si>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</si>
  <si>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</si>
  <si>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</si>
  <si>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</si>
  <si>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</si>
  <si>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</si>
  <si>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</si>
  <si>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</si>
  <si>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</si>
  <si>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</si>
  <si>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</si>
  <si>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</si>
  <si>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</si>
  <si>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</si>
  <si>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</si>
  <si>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</si>
  <si>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</si>
  <si>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</si>
  <si>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</si>
  <si>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</si>
  <si>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</si>
  <si>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</si>
  <si>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</si>
  <si>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</si>
  <si>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</si>
  <si>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</si>
  <si>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</si>
  <si>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</si>
  <si>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</si>
  <si>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</si>
  <si>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</si>
  <si>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</si>
  <si>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</si>
  <si>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</si>
  <si>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</si>
  <si>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</si>
  <si>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</si>
  <si>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</si>
  <si>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</si>
  <si>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</si>
  <si>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</si>
  <si>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</si>
  <si>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</si>
  <si>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</si>
  <si>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</si>
  <si>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</si>
  <si>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</si>
  <si>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</si>
  <si>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</si>
  <si>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</si>
  <si>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</si>
  <si>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</si>
  <si>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</si>
  <si>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</si>
  <si>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</si>
  <si>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</si>
  <si>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</si>
  <si>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</si>
  <si>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</si>
  <si>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</si>
  <si>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</si>
  <si>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</si>
  <si>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</si>
  <si>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</si>
  <si>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</si>
  <si>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</si>
  <si>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</si>
  <si>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</si>
  <si>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</si>
  <si>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</si>
  <si>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</si>
  <si>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</si>
  <si>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</si>
  <si>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</si>
  <si>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</si>
  <si>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</si>
  <si>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</si>
  <si>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</si>
  <si>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</si>
  <si>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</si>
  <si>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</si>
  <si>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</si>
  <si>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</si>
  <si>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</si>
  <si>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</si>
  <si>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</si>
  <si>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</si>
  <si>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</si>
  <si>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</si>
  <si>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</si>
  <si>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</si>
  <si>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</si>
  <si>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</si>
  <si>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</si>
  <si>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</si>
  <si>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</si>
  <si>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</si>
  <si>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</si>
  <si>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</si>
  <si>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</si>
  <si>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</si>
  <si>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</si>
  <si>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</si>
  <si>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</si>
  <si>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</si>
  <si>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</si>
  <si>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</si>
  <si>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</si>
  <si>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</si>
  <si>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</si>
  <si>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</si>
  <si>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</si>
  <si>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</si>
  <si>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</si>
  <si>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</si>
  <si>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</si>
  <si>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</si>
  <si>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</si>
  <si>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</si>
  <si>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</si>
  <si>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</si>
  <si>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</si>
  <si>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</si>
  <si>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</si>
  <si>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</si>
  <si>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</si>
  <si>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</si>
  <si>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</si>
  <si>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</si>
  <si>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</si>
  <si>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</si>
  <si>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</si>
  <si>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</si>
  <si>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</si>
  <si>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</si>
  <si>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</si>
  <si>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</si>
  <si>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</si>
  <si>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</si>
  <si>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</si>
  <si>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</si>
  <si>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</si>
  <si>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</si>
  <si>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</si>
  <si>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</si>
  <si>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</si>
  <si>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</si>
  <si>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</si>
  <si>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</si>
  <si>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</si>
  <si>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</si>
  <si>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</si>
  <si>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</si>
  <si>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</si>
  <si>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</si>
  <si>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</si>
  <si>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</si>
  <si>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</si>
  <si>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</si>
  <si>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</si>
  <si>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</si>
  <si>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</si>
  <si>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</si>
  <si>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</si>
  <si>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</si>
  <si>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</si>
  <si>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</si>
  <si>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</si>
  <si>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</si>
  <si>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</si>
  <si>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</si>
  <si>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</si>
  <si>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</si>
  <si>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</si>
  <si>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</si>
  <si>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</si>
  <si>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</si>
  <si>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</si>
  <si>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</si>
  <si>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</si>
  <si>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</si>
  <si>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</si>
  <si>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</si>
  <si>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</si>
  <si>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</si>
  <si>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</si>
  <si>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</si>
  <si>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</si>
  <si>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</si>
  <si>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</si>
  <si>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</si>
  <si>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</si>
  <si>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</si>
  <si>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</si>
  <si>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</si>
  <si>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</si>
  <si>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</si>
  <si>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</si>
  <si>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</si>
  <si>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</si>
  <si>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</si>
  <si>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</si>
  <si>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</si>
  <si>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</si>
  <si>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</si>
  <si>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</si>
  <si>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</si>
  <si>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</si>
  <si>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</si>
  <si>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</si>
  <si>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</si>
  <si>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</si>
  <si>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</si>
  <si>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</si>
  <si>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</si>
  <si>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</si>
  <si>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</si>
  <si>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</si>
  <si>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</si>
  <si>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</si>
  <si>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</si>
  <si>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</si>
  <si>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</si>
  <si>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</si>
  <si>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</si>
  <si>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</si>
  <si>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</si>
  <si>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</si>
  <si>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</si>
  <si>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</si>
  <si>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</si>
  <si>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</si>
  <si>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</si>
  <si>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</si>
  <si>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</si>
  <si>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</si>
  <si>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</si>
  <si>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</si>
  <si>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</si>
  <si>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</si>
  <si>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</si>
  <si>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</si>
  <si>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</si>
  <si>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</si>
  <si>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</si>
  <si>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</si>
  <si>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</si>
  <si>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</si>
  <si>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</si>
  <si>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</si>
  <si>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</si>
  <si>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</si>
  <si>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</si>
  <si>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</si>
  <si>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</si>
  <si>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</si>
  <si>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</si>
  <si>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</si>
  <si>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</si>
  <si>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</si>
  <si>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</si>
  <si>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</si>
  <si>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</si>
  <si>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</si>
  <si>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</si>
  <si>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</si>
  <si>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</si>
  <si>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</si>
  <si>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</si>
  <si>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</si>
  <si>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</si>
  <si>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</si>
  <si>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</si>
  <si>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</si>
  <si>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</si>
  <si>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</si>
  <si>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</si>
  <si>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</si>
  <si>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</si>
  <si>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</si>
  <si>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</si>
  <si>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</si>
  <si>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</si>
  <si>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</si>
  <si>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</si>
  <si>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</si>
  <si>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</si>
  <si>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</si>
  <si>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</si>
  <si>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</si>
  <si>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</si>
  <si>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</si>
  <si>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</si>
  <si>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</si>
  <si>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</si>
  <si>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</si>
  <si>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</si>
  <si>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</si>
  <si>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</si>
  <si>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</si>
  <si>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</si>
  <si>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</si>
  <si>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</si>
  <si>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</si>
  <si>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</si>
  <si>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</si>
  <si>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</si>
  <si>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</si>
  <si>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</si>
  <si>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</si>
  <si>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</si>
  <si>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</si>
  <si>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</si>
  <si>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</si>
  <si>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</si>
  <si>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</si>
  <si>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</si>
  <si>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</si>
  <si>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</si>
  <si>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</si>
  <si>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</si>
  <si>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</si>
  <si>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</si>
  <si>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</si>
  <si>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</si>
  <si>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</si>
  <si>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</si>
  <si>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</si>
  <si>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</si>
  <si>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</si>
  <si>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</si>
  <si>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</si>
  <si>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</si>
  <si>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</si>
  <si>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</si>
  <si>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</si>
  <si>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</si>
  <si>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</si>
  <si>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</si>
  <si>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</si>
  <si>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</si>
  <si>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</si>
  <si>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</si>
  <si>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</si>
  <si>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</si>
  <si>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</si>
  <si>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</si>
  <si>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</si>
  <si>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</si>
  <si>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</si>
  <si>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</si>
  <si>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</si>
  <si>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</si>
  <si>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</si>
  <si>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</si>
  <si>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</si>
  <si>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</si>
  <si>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</si>
  <si>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</si>
  <si>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</si>
  <si>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</si>
  <si>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</si>
  <si>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</si>
  <si>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</si>
  <si>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</si>
  <si>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</si>
  <si>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</si>
  <si>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</si>
  <si>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</si>
  <si>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</si>
  <si>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</si>
  <si>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</si>
  <si>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</si>
  <si>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</si>
  <si>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</si>
  <si>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</si>
  <si>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</si>
  <si>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</si>
  <si>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</si>
  <si>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</si>
  <si>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</si>
  <si>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</si>
  <si>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</si>
  <si>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</si>
  <si>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</si>
  <si>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</si>
  <si>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</si>
  <si>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</si>
  <si>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</si>
  <si>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</si>
  <si>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</si>
  <si>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</si>
  <si>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</si>
  <si>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</si>
  <si>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</si>
  <si>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</si>
  <si>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</si>
  <si>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</si>
  <si>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</si>
  <si>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</si>
  <si>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</si>
  <si>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</si>
  <si>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</si>
  <si>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</si>
  <si>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</si>
  <si>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</si>
  <si>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</si>
  <si>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</si>
  <si>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</si>
  <si>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</si>
  <si>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</si>
  <si>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</si>
  <si>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</si>
  <si>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</si>
  <si>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</si>
  <si>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</si>
  <si>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</si>
  <si>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</si>
  <si>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</si>
  <si>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</si>
  <si>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</si>
  <si>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</si>
  <si>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</si>
  <si>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</si>
  <si>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</si>
  <si>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</si>
  <si>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</si>
  <si>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</si>
  <si>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</si>
  <si>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</si>
  <si>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</si>
  <si>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</si>
  <si>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</si>
  <si>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</si>
  <si>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</si>
  <si>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</si>
  <si>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</si>
  <si>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</si>
  <si>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</si>
  <si>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</si>
  <si>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</si>
  <si>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</si>
  <si>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</si>
  <si>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</si>
  <si>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</si>
  <si>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</si>
  <si>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</si>
  <si>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</si>
  <si>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</si>
  <si>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</si>
  <si>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</si>
  <si>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</si>
  <si>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</si>
  <si>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</si>
  <si>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</si>
  <si>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</si>
  <si>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</si>
  <si>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</si>
  <si>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</si>
  <si>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</si>
  <si>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</si>
  <si>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</si>
  <si>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</si>
  <si>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</si>
  <si>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</si>
  <si>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</si>
  <si>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</si>
  <si>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</si>
  <si>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</si>
  <si>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</si>
  <si>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</si>
  <si>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</si>
  <si>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</si>
  <si>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</si>
  <si>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</si>
  <si>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</si>
  <si>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</si>
  <si>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</si>
  <si>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</si>
  <si>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</si>
  <si>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</si>
  <si>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</si>
  <si>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</si>
  <si>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</si>
  <si>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</si>
  <si>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</si>
  <si>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</si>
  <si>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</si>
  <si>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</si>
  <si>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</si>
  <si>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</si>
  <si>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</si>
  <si>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</si>
  <si>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</si>
  <si>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</si>
  <si>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</si>
  <si>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</si>
  <si>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</si>
  <si>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</si>
  <si>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</si>
  <si>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</si>
  <si>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</si>
  <si>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</si>
  <si>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</si>
  <si>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</si>
  <si>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</si>
  <si>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</si>
  <si>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</si>
  <si>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</si>
  <si>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</si>
  <si>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</si>
  <si>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</si>
  <si>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</si>
  <si>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</si>
  <si>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</si>
  <si>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</si>
  <si>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</si>
  <si>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</si>
  <si>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</si>
  <si>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</si>
  <si>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</si>
  <si>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</si>
  <si>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</si>
  <si>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</si>
  <si>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</si>
  <si>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</si>
  <si>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</si>
  <si>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</si>
  <si>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</si>
  <si>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</si>
  <si>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</si>
  <si>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</si>
  <si>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</si>
  <si>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</si>
  <si>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</si>
  <si>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</si>
  <si>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</si>
  <si>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</si>
  <si>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</si>
  <si>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</si>
  <si>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</si>
  <si>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</si>
  <si>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</si>
  <si>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</si>
  <si>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</si>
  <si>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</si>
  <si>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</si>
  <si>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</si>
  <si>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</si>
  <si>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</si>
  <si>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</si>
  <si>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</si>
  <si>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</si>
  <si>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</si>
  <si>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</si>
  <si>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</si>
  <si>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</si>
  <si>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</si>
  <si>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</si>
  <si>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</si>
  <si>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</si>
  <si>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</si>
  <si>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</si>
  <si>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</si>
  <si>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</si>
  <si>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</si>
  <si>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</si>
  <si>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</si>
  <si>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</si>
  <si>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</si>
  <si>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</si>
  <si>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</si>
  <si>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</si>
  <si>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</si>
  <si>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</si>
  <si>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</si>
  <si>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</si>
  <si>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</si>
  <si>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</si>
  <si>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</si>
  <si>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</si>
  <si>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</si>
  <si>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</si>
  <si>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</si>
  <si>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</si>
  <si>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</si>
  <si>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</si>
  <si>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</si>
  <si>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</si>
  <si>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</si>
  <si>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</si>
  <si>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</si>
  <si>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</si>
  <si>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</si>
  <si>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</si>
  <si>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</si>
  <si>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</si>
  <si>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</si>
  <si>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</si>
  <si>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</si>
  <si>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</si>
  <si>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</si>
  <si>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</si>
  <si>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</si>
  <si>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</si>
  <si>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</si>
  <si>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</si>
  <si>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</si>
  <si>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</si>
  <si>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</si>
  <si>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</si>
  <si>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</si>
  <si>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</si>
  <si>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</si>
  <si>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</si>
  <si>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</si>
  <si>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</si>
  <si>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</si>
  <si>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</si>
  <si>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</si>
  <si>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</si>
  <si>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</si>
  <si>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</si>
  <si>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</si>
  <si>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</si>
  <si>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</si>
  <si>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</si>
  <si>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</si>
  <si>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</si>
  <si>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</si>
  <si>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</si>
  <si>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</si>
  <si>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</si>
  <si>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</si>
  <si>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</si>
  <si>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</si>
  <si>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</si>
  <si>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</si>
  <si>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</si>
  <si>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</si>
  <si>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</si>
  <si>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</si>
  <si>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</si>
  <si>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</si>
  <si>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</si>
  <si>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</si>
  <si>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</si>
  <si>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</si>
  <si>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</si>
  <si>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</si>
  <si>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</si>
  <si>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</si>
  <si>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</si>
  <si>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</si>
  <si>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</si>
  <si>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</si>
  <si>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</si>
  <si>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</si>
  <si>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</si>
  <si>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</si>
  <si>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</si>
  <si>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</si>
  <si>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</si>
  <si>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</si>
  <si>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</si>
  <si>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</si>
  <si>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</si>
  <si>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</si>
  <si>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</si>
  <si>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</si>
  <si>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</si>
  <si>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</si>
  <si>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</si>
  <si>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</si>
  <si>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</si>
  <si>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</si>
  <si>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</si>
  <si>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</si>
  <si>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</si>
  <si>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</si>
  <si>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</si>
  <si>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</si>
  <si>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</si>
  <si>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</si>
  <si>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</si>
  <si>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</si>
  <si>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</si>
  <si>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</si>
  <si>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</si>
  <si>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</si>
  <si>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</si>
  <si>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</si>
  <si>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</si>
  <si>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</si>
  <si>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</si>
  <si>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</si>
  <si>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</si>
  <si>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</si>
  <si>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</si>
  <si>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</si>
  <si>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</si>
  <si>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</si>
  <si>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</si>
  <si>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</si>
  <si>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</si>
  <si>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</si>
  <si>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</si>
  <si>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</si>
  <si>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</si>
  <si>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</si>
  <si>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</si>
  <si>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</si>
  <si>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</si>
  <si>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</si>
  <si>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</si>
  <si>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</si>
  <si>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</si>
  <si>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</si>
  <si>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</si>
  <si>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</si>
  <si>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</si>
  <si>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</si>
  <si>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</si>
  <si>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</si>
  <si>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</si>
  <si>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</si>
  <si>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</si>
  <si>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</si>
  <si>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</si>
  <si>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</si>
  <si>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</si>
  <si>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</si>
  <si>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</si>
  <si>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</si>
  <si>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</si>
  <si>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</si>
  <si>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</si>
  <si>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</si>
  <si>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</si>
  <si>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</si>
  <si>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</si>
  <si>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</si>
  <si>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</si>
  <si>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</si>
  <si>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</si>
  <si>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</si>
  <si>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</si>
  <si>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</si>
  <si>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</si>
  <si>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</si>
  <si>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</si>
  <si>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</si>
  <si>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</si>
  <si>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</si>
  <si>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</si>
  <si>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</si>
  <si>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</si>
  <si>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</si>
  <si>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</si>
  <si>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</si>
  <si>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</si>
  <si>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</si>
  <si>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</si>
  <si>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</si>
  <si>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</si>
  <si>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</si>
  <si>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</si>
  <si>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</si>
  <si>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</si>
  <si>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</si>
  <si>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</si>
  <si>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</si>
  <si>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</si>
  <si>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</si>
  <si>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</si>
  <si>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</si>
  <si>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</si>
  <si>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</si>
  <si>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</si>
  <si>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</si>
  <si>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</si>
  <si>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</si>
  <si>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</si>
  <si>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</si>
  <si>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</si>
  <si>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</si>
  <si>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</si>
  <si>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</si>
  <si>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</si>
  <si>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</si>
  <si>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</si>
  <si>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</si>
  <si>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</si>
  <si>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</si>
  <si>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</si>
  <si>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</si>
  <si>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</si>
  <si>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</si>
  <si>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</si>
  <si>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</si>
  <si>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</si>
  <si>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</si>
  <si>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</si>
  <si>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</si>
  <si>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</si>
  <si>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</si>
  <si>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</si>
  <si>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</si>
  <si>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</si>
  <si>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</si>
  <si>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</si>
  <si>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</si>
  <si>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</si>
  <si>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</si>
  <si>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</si>
  <si>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</si>
  <si>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</si>
  <si>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</si>
  <si>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</si>
  <si>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</si>
  <si>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</si>
  <si>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</si>
  <si>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</si>
  <si>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</si>
  <si>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</si>
  <si>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</si>
  <si>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</si>
  <si>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</si>
  <si>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</si>
  <si>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</si>
  <si>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</si>
  <si>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</si>
  <si>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</si>
  <si>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</si>
  <si>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</si>
  <si>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</si>
  <si>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</si>
  <si>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</si>
  <si>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</si>
  <si>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</si>
  <si>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</si>
  <si>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</si>
  <si>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</si>
  <si>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</si>
  <si>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</si>
  <si>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</si>
  <si>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</si>
  <si>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</si>
  <si>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</si>
  <si>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</si>
  <si>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</si>
  <si>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</si>
  <si>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</si>
  <si>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</si>
  <si>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</si>
  <si>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</si>
  <si>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</si>
  <si>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</si>
  <si>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</si>
  <si>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</si>
  <si>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</si>
  <si>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</si>
  <si>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</si>
  <si>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</si>
  <si>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</si>
  <si>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</si>
  <si>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</si>
  <si>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</si>
  <si>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</si>
  <si>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</si>
  <si>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</si>
  <si>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</si>
  <si>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</si>
  <si>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</si>
  <si>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</si>
  <si>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</si>
  <si>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</si>
  <si>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</si>
  <si>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</si>
  <si>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</si>
  <si>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</si>
  <si>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</si>
  <si>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</si>
  <si>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</si>
  <si>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</si>
  <si>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</si>
  <si>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</si>
  <si>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</si>
  <si>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</si>
  <si>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</si>
  <si>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</si>
  <si>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</si>
  <si>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</si>
  <si>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</si>
  <si>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</si>
  <si>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</si>
  <si>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</si>
  <si>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</si>
  <si>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</si>
  <si>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</si>
  <si>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</si>
  <si>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</si>
  <si>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</si>
  <si>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</si>
  <si>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</si>
  <si>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</si>
  <si>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</si>
  <si>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</si>
  <si>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</si>
  <si>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</si>
  <si>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</si>
  <si>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</si>
  <si>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</si>
  <si>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</si>
  <si>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</si>
  <si>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</si>
  <si>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</si>
  <si>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</si>
  <si>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</si>
  <si>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</si>
  <si>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</si>
  <si>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</si>
  <si>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</si>
  <si>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</si>
  <si>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</si>
  <si>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</si>
  <si>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</si>
  <si>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</si>
  <si>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</si>
  <si>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</si>
  <si>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</si>
  <si>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</si>
  <si>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</si>
  <si>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</si>
  <si>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</si>
  <si>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</si>
  <si>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</si>
  <si>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</si>
  <si>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</si>
  <si>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</si>
  <si>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</si>
  <si>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</si>
  <si>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</si>
  <si>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</si>
  <si>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</si>
  <si>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</si>
  <si>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</si>
  <si>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</si>
  <si>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</si>
  <si>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</si>
  <si>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</si>
  <si>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</si>
  <si>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</si>
  <si>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</si>
  <si>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</si>
  <si>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</si>
  <si>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</si>
  <si>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</si>
  <si>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</si>
  <si>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</si>
  <si>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</si>
  <si>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</si>
  <si>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</si>
  <si>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</si>
  <si>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</si>
  <si>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</si>
  <si>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</si>
  <si>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</si>
  <si>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</si>
  <si>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</si>
  <si>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</si>
  <si>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</si>
  <si>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</si>
  <si>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</si>
  <si>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</si>
  <si>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</si>
  <si>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</si>
  <si>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</si>
  <si>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</si>
  <si>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</si>
  <si>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</si>
  <si>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</si>
  <si>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</si>
  <si>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</si>
  <si>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</si>
  <si>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</si>
  <si>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</si>
  <si>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</si>
  <si>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</si>
  <si>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</si>
  <si>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</si>
  <si>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</si>
  <si>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</si>
  <si>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</si>
  <si>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</si>
  <si>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</si>
  <si>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</si>
  <si>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</si>
  <si>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</si>
  <si>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</si>
  <si>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</si>
  <si>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</si>
  <si>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</si>
  <si>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</si>
  <si>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</si>
  <si>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</si>
  <si>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</si>
  <si>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</si>
  <si>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</si>
  <si>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</si>
  <si>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</si>
  <si>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</si>
  <si>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</si>
  <si>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</si>
  <si>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</si>
  <si>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</si>
  <si>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</si>
  <si>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</si>
  <si>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</si>
  <si>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</si>
  <si>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</si>
  <si>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</si>
  <si>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</si>
  <si>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</si>
  <si>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</si>
  <si>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</si>
  <si>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</si>
  <si>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</si>
  <si>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</si>
  <si>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</si>
  <si>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</si>
  <si>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</si>
  <si>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</si>
  <si>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</si>
  <si>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</si>
  <si>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</si>
  <si>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</si>
  <si>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</si>
  <si>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</si>
  <si>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</si>
  <si>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</si>
  <si>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</si>
  <si>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</si>
  <si>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</si>
  <si>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</si>
  <si>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</si>
  <si>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</si>
  <si>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</si>
  <si>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</si>
  <si>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</si>
  <si>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</si>
  <si>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</si>
  <si>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</si>
  <si>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</si>
  <si>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</si>
  <si>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</si>
  <si>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</si>
  <si>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</si>
  <si>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</si>
  <si>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</si>
  <si>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</si>
  <si>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</si>
  <si>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</si>
  <si>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</si>
  <si>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</si>
  <si>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</si>
  <si>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</si>
  <si>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</si>
  <si>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</si>
  <si>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</si>
  <si>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</si>
  <si>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</si>
  <si>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</si>
  <si>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</si>
  <si>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</si>
  <si>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</si>
  <si>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</si>
  <si>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</si>
  <si>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</si>
  <si>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</si>
  <si>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</si>
  <si>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</si>
  <si>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</si>
  <si>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</si>
  <si>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</si>
  <si>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</si>
  <si>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</si>
  <si>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</si>
  <si>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</si>
  <si>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</si>
  <si>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</si>
  <si>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</si>
  <si>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</si>
  <si>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</si>
  <si>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</si>
  <si>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</si>
  <si>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</si>
  <si>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</si>
  <si>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</si>
  <si>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</si>
  <si>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</si>
  <si>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</si>
  <si>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</si>
  <si>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</si>
  <si>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</si>
  <si>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</si>
  <si>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</si>
  <si>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</si>
  <si>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</si>
  <si>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</si>
  <si>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</si>
  <si>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</si>
  <si>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</si>
  <si>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</si>
  <si>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</si>
  <si>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</si>
  <si>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</si>
  <si>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</si>
  <si>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</si>
  <si>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</si>
  <si>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</si>
  <si>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</si>
  <si>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</si>
  <si>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</si>
  <si>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</si>
  <si>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</si>
  <si>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</si>
  <si>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</si>
  <si>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</si>
  <si>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</si>
  <si>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</si>
  <si>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</si>
  <si>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</si>
  <si>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</si>
  <si>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</si>
  <si>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</si>
  <si>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</si>
  <si>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</si>
  <si>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</si>
  <si>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</si>
  <si>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</si>
  <si>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</si>
  <si>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</si>
  <si>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</si>
  <si>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</si>
  <si>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</si>
  <si>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</si>
  <si>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</si>
  <si>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</si>
  <si>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</si>
  <si>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</si>
  <si>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</si>
  <si>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</si>
  <si>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</si>
  <si>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</si>
  <si>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</si>
  <si>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</si>
  <si>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</si>
  <si>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</si>
  <si>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</si>
  <si>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</si>
  <si>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</si>
  <si>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</si>
  <si>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</si>
  <si>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</si>
  <si>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</si>
  <si>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</si>
  <si>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</si>
  <si>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</si>
  <si>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</si>
  <si>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</si>
  <si>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</si>
  <si>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</si>
  <si>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</si>
  <si>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</si>
  <si>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</si>
  <si>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</si>
  <si>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</si>
  <si>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</si>
  <si>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</si>
  <si>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</si>
  <si>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</si>
  <si>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</si>
  <si>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</si>
  <si>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</si>
  <si>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</si>
  <si>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</si>
  <si>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</si>
  <si>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</si>
  <si>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</si>
  <si>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</si>
  <si>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</si>
  <si>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</si>
  <si>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</si>
  <si>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</si>
  <si>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</si>
  <si>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</si>
  <si>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</si>
  <si>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</si>
  <si>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</si>
  <si>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</si>
  <si>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</si>
  <si>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</si>
  <si>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</si>
  <si>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</si>
  <si>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</si>
  <si>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</si>
  <si>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</si>
  <si>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</si>
  <si>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</si>
  <si>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</si>
  <si>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</si>
  <si>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</si>
  <si>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</si>
  <si>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</si>
  <si>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</si>
  <si>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</si>
  <si>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</si>
  <si>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</si>
  <si>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</si>
  <si>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</si>
  <si>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</si>
  <si>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</si>
  <si>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</si>
  <si>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</si>
  <si>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</si>
  <si>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</si>
  <si>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</si>
  <si>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</si>
  <si>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</si>
  <si>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</si>
  <si>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</si>
  <si>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</si>
  <si>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</si>
  <si>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</si>
  <si>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</si>
  <si>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</si>
  <si>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</si>
  <si>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</si>
  <si>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</si>
  <si>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</si>
  <si>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</si>
  <si>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</si>
  <si>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</si>
  <si>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</si>
  <si>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</si>
  <si>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</si>
  <si>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</si>
  <si>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</si>
  <si>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</si>
  <si>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</si>
  <si>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</si>
  <si>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</si>
  <si>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</si>
  <si>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</si>
  <si>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</si>
  <si>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</si>
  <si>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</si>
  <si>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</si>
  <si>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</si>
  <si>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</si>
  <si>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</si>
  <si>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</si>
  <si>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</si>
  <si>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</si>
  <si>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</si>
  <si>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</si>
  <si>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</si>
  <si>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</si>
  <si>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</si>
  <si>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</si>
  <si>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</si>
  <si>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</si>
  <si>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</si>
  <si>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</si>
  <si>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</si>
  <si>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</si>
  <si>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</si>
  <si>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</si>
  <si>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</si>
  <si>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</si>
  <si>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</si>
  <si>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</si>
  <si>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</si>
  <si>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</si>
  <si>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</si>
  <si>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</si>
  <si>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</si>
  <si>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</si>
  <si>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</si>
  <si>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</si>
  <si>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</si>
  <si>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</si>
  <si>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</si>
  <si>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</si>
  <si>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</si>
  <si>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</si>
  <si>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</si>
  <si>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</si>
  <si>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</si>
  <si>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</si>
  <si>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</si>
  <si>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</si>
  <si>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</si>
  <si>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</si>
  <si>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</si>
  <si>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</si>
  <si>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</si>
  <si>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</si>
  <si>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</si>
  <si>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</si>
  <si>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</si>
  <si>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</si>
  <si>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</si>
  <si>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</si>
  <si>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</si>
  <si>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</si>
  <si>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</si>
  <si>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</si>
  <si>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</si>
  <si>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</si>
  <si>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</si>
  <si>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</si>
  <si>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</si>
  <si>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</si>
  <si>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</si>
  <si>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</si>
  <si>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</si>
  <si>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</si>
  <si>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</si>
  <si>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</si>
  <si>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</si>
  <si>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</si>
  <si>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</si>
  <si>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</si>
  <si>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</si>
  <si>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</si>
  <si>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</si>
  <si>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</si>
  <si>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</si>
  <si>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</si>
  <si>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</si>
  <si>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</si>
  <si>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</si>
  <si>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</si>
  <si>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</si>
  <si>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</si>
  <si>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</si>
  <si>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</si>
  <si>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</si>
  <si>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</si>
  <si>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</si>
  <si>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</si>
  <si>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</si>
  <si>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</si>
  <si>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</si>
  <si>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</si>
  <si>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</si>
  <si>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</si>
  <si>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</si>
  <si>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</si>
  <si>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</si>
  <si>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</si>
  <si>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</si>
  <si>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</si>
  <si>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</si>
  <si>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</si>
  <si>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</si>
  <si>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</si>
  <si>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</si>
  <si>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</si>
  <si>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</si>
  <si>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</si>
  <si>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</si>
  <si>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</si>
  <si>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</si>
  <si>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</si>
  <si>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</si>
  <si>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</si>
  <si>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</si>
  <si>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</si>
  <si>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</si>
  <si>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</si>
  <si>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</si>
  <si>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</si>
  <si>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</si>
  <si>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</si>
  <si>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</si>
  <si>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</si>
  <si>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</si>
  <si>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</si>
  <si>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</si>
  <si>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</si>
  <si>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</si>
  <si>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</si>
  <si>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</si>
  <si>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</si>
  <si>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</si>
  <si>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</si>
  <si>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</si>
  <si>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</si>
  <si>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</si>
  <si>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</si>
  <si>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</si>
  <si>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</si>
  <si>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</si>
  <si>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</si>
  <si>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</si>
  <si>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</si>
  <si>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</si>
  <si>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</si>
  <si>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</si>
  <si>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</si>
  <si>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</si>
  <si>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</si>
  <si>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</si>
  <si>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</si>
  <si>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</si>
  <si>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</si>
  <si>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</si>
  <si>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</si>
  <si>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</si>
  <si>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</si>
  <si>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</si>
  <si>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</si>
  <si>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</si>
  <si>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</si>
  <si>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</si>
  <si>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</si>
  <si>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</si>
  <si>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</si>
  <si>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</si>
  <si>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</si>
  <si>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</si>
  <si>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</si>
  <si>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</si>
  <si>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</si>
  <si>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</si>
  <si>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</si>
  <si>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</si>
  <si>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</si>
  <si>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</si>
  <si>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</si>
  <si>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</si>
  <si>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</si>
  <si>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</si>
  <si>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</si>
  <si>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</si>
  <si>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</si>
  <si>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</si>
  <si>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</si>
  <si>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</si>
  <si>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</si>
  <si>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</si>
  <si>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</si>
  <si>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</si>
  <si>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</si>
  <si>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</si>
  <si>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</si>
  <si>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</si>
  <si>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</si>
  <si>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</si>
  <si>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</si>
  <si>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</si>
  <si>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</si>
  <si>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</si>
  <si>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</si>
  <si>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</si>
  <si>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</si>
  <si>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</si>
  <si>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</si>
  <si>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</si>
  <si>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</si>
  <si>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</si>
  <si>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</si>
  <si>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</si>
  <si>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</si>
  <si>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</si>
  <si>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</si>
  <si>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</si>
  <si>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</si>
  <si>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</si>
  <si>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</si>
  <si>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</si>
  <si>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</si>
  <si>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</si>
  <si>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</si>
  <si>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</si>
  <si>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</si>
  <si>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</si>
  <si>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</si>
  <si>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</si>
  <si>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</si>
  <si>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</si>
  <si>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</si>
  <si>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</si>
  <si>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</si>
  <si>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</si>
  <si>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</si>
  <si>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</si>
  <si>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</si>
  <si>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</si>
  <si>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</si>
  <si>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</si>
  <si>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</si>
  <si>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</si>
  <si>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</si>
  <si>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</si>
  <si>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</si>
  <si>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</si>
  <si>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</si>
  <si>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</si>
  <si>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</si>
  <si>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</si>
  <si>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</si>
  <si>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</si>
  <si>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</si>
  <si>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</si>
  <si>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</si>
  <si>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</si>
  <si>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</si>
  <si>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</si>
  <si>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</si>
  <si>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</si>
  <si>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</si>
  <si>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</si>
  <si>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</si>
  <si>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</si>
  <si>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</si>
  <si>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</si>
  <si>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</si>
  <si>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</si>
  <si>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</si>
  <si>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</si>
  <si>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</si>
  <si>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</si>
  <si>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</si>
  <si>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</si>
  <si>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</si>
  <si>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</si>
  <si>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</si>
  <si>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</si>
  <si>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</si>
  <si>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</si>
  <si>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</si>
  <si>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</si>
  <si>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</si>
  <si>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</si>
  <si>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</si>
  <si>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</si>
  <si>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</si>
  <si>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</si>
  <si>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</si>
  <si>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</si>
  <si>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</si>
  <si>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</si>
  <si>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</si>
  <si>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</si>
  <si>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</si>
  <si>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</si>
  <si>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</si>
  <si>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</si>
  <si>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</si>
  <si>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</si>
  <si>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</si>
  <si>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</si>
  <si>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</si>
  <si>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</si>
  <si>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</si>
  <si>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</si>
  <si>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</si>
  <si>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</si>
  <si>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</si>
  <si>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</si>
  <si>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</si>
  <si>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</si>
  <si>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</si>
  <si>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</si>
  <si>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</si>
  <si>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</si>
  <si>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</si>
  <si>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</si>
  <si>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</si>
  <si>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</si>
  <si>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</si>
  <si>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</si>
  <si>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</si>
  <si>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</si>
  <si>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</si>
  <si>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</si>
  <si>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</si>
  <si>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</si>
  <si>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</si>
  <si>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</si>
  <si>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</si>
  <si>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</si>
  <si>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</si>
  <si>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</si>
  <si>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</si>
  <si>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</si>
  <si>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</si>
  <si>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</si>
  <si>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</si>
  <si>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</si>
  <si>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</si>
  <si>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</si>
  <si>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</si>
  <si>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</si>
  <si>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</si>
  <si>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</si>
  <si>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</si>
  <si>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</si>
  <si>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</si>
  <si>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</si>
  <si>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</si>
  <si>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</si>
  <si>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</si>
  <si>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</si>
  <si>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</si>
  <si>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</si>
  <si>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</si>
  <si>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</si>
  <si>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</si>
  <si>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</si>
  <si>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</si>
  <si>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</si>
  <si>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</si>
  <si>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</si>
  <si>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</si>
  <si>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</si>
  <si>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</si>
  <si>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</si>
  <si>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</si>
  <si>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</si>
  <si>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</si>
  <si>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</si>
  <si>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</si>
  <si>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</si>
  <si>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</si>
  <si>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</si>
  <si>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</si>
  <si>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</si>
  <si>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</si>
  <si>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</si>
  <si>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</si>
  <si>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</si>
  <si>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</si>
  <si>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</si>
  <si>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</si>
  <si>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</si>
  <si>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</si>
  <si>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</si>
  <si>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</si>
  <si>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</si>
  <si>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</si>
  <si>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</si>
  <si>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</si>
  <si>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</si>
  <si>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</si>
  <si>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</si>
  <si>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</si>
  <si>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</si>
  <si>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</si>
  <si>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</si>
  <si>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</si>
  <si>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</si>
  <si>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</si>
  <si>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</si>
  <si>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</si>
  <si>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</si>
  <si>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</si>
  <si>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</si>
  <si>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</si>
  <si>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</si>
  <si>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</si>
  <si>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</si>
  <si>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</si>
  <si>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</si>
  <si>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</si>
  <si>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</si>
  <si>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</si>
  <si>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</si>
  <si>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</si>
  <si>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</si>
  <si>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</si>
  <si>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</si>
  <si>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</si>
  <si>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</si>
  <si>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</si>
  <si>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</si>
  <si>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</si>
  <si>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</si>
  <si>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</si>
  <si>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</si>
  <si>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</si>
  <si>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</si>
  <si>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</si>
  <si>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</si>
  <si>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</si>
  <si>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</si>
  <si>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</si>
  <si>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</si>
  <si>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</si>
  <si>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</si>
  <si>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</si>
  <si>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</si>
  <si>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</si>
  <si>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</si>
  <si>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</si>
  <si>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</si>
  <si>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</si>
  <si>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</si>
  <si>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</si>
  <si>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</si>
  <si>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</si>
  <si>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</si>
  <si>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</si>
  <si>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</si>
  <si>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</si>
  <si>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</si>
  <si>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</si>
  <si>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</si>
  <si>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</si>
  <si>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</si>
  <si>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</si>
  <si>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</si>
  <si>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</si>
  <si>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</si>
  <si>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</si>
  <si>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</si>
  <si>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</si>
  <si>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</si>
  <si>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</si>
  <si>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</si>
  <si>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</si>
  <si>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</si>
  <si>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</si>
  <si>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</si>
  <si>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</si>
  <si>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</si>
  <si>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</si>
  <si>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</si>
  <si>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</si>
  <si>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</si>
  <si>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</si>
  <si>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</si>
  <si>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</si>
  <si>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</si>
  <si>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</si>
  <si>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</si>
  <si>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</si>
  <si>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</si>
  <si>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</si>
  <si>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</si>
  <si>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</si>
  <si>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</si>
  <si>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</si>
  <si>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</si>
  <si>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</si>
  <si>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</si>
  <si>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</si>
  <si>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</si>
  <si>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</si>
  <si>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</si>
  <si>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</si>
  <si>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</si>
  <si>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</si>
  <si>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</si>
  <si>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</si>
  <si>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</si>
  <si>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</si>
  <si>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</si>
  <si>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</si>
  <si>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</si>
  <si>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</si>
  <si>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</si>
  <si>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</si>
  <si>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</si>
  <si>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</si>
  <si>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</si>
  <si>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</si>
  <si>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</si>
  <si>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</si>
  <si>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</si>
  <si>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</si>
  <si>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</si>
  <si>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</si>
  <si>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</si>
  <si>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</si>
  <si>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</si>
  <si>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</si>
  <si>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</si>
  <si>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</si>
  <si>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</si>
  <si>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</si>
  <si>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</si>
  <si>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</si>
  <si>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</si>
  <si>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</si>
  <si>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</si>
  <si>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</si>
  <si>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</si>
  <si>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</si>
  <si>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</si>
  <si>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</si>
  <si>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</si>
  <si>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</si>
  <si>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</si>
  <si>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</si>
  <si>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</si>
  <si>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</si>
  <si>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</si>
  <si>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</si>
  <si>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</si>
  <si>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</si>
  <si>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</si>
  <si>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</si>
  <si>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</si>
  <si>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</si>
  <si>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</si>
  <si>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</si>
  <si>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</si>
  <si>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</si>
  <si>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</si>
  <si>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</si>
  <si>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</si>
  <si>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</si>
  <si>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</si>
  <si>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</si>
  <si>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</si>
  <si>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</si>
  <si>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</si>
  <si>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</si>
  <si>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</si>
  <si>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</si>
  <si>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</si>
  <si>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</si>
  <si>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</si>
  <si>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</si>
  <si>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</si>
  <si>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</si>
  <si>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</si>
  <si>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</si>
  <si>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</si>
  <si>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</si>
  <si>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</si>
  <si>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</si>
  <si>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</si>
  <si>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</si>
  <si>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</si>
  <si>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</si>
  <si>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</si>
  <si>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</si>
  <si>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</si>
  <si>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</si>
  <si>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</si>
  <si>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</si>
  <si>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</si>
  <si>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</si>
  <si>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</si>
  <si>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</si>
  <si>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</si>
  <si>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</si>
  <si>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</si>
  <si>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</si>
  <si>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</si>
  <si>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</si>
  <si>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</si>
  <si>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</si>
  <si>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</si>
  <si>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</si>
  <si>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</si>
  <si>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</si>
  <si>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</si>
  <si>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</si>
  <si>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</si>
  <si>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</si>
  <si>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</si>
  <si>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</si>
  <si>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</si>
  <si>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</si>
  <si>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</si>
  <si>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</si>
  <si>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</si>
  <si>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</si>
  <si>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</si>
  <si>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</si>
  <si>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</si>
  <si>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</si>
  <si>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</si>
  <si>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</si>
  <si>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</si>
  <si>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</si>
  <si>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</si>
  <si>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</si>
  <si>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</si>
  <si>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</si>
  <si>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</si>
  <si>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</si>
  <si>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</si>
  <si>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</si>
  <si>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</si>
  <si>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</si>
  <si>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</si>
  <si>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</si>
  <si>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</si>
  <si>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</si>
  <si>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</si>
  <si>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</si>
  <si>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</si>
  <si>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</si>
  <si>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</si>
  <si>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</si>
  <si>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</si>
  <si>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</si>
  <si>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</si>
  <si>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</si>
  <si>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</si>
  <si>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</si>
  <si>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</si>
  <si>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</si>
  <si>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</si>
  <si>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</si>
  <si>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</si>
  <si>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</si>
  <si>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</si>
  <si>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</si>
  <si>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</si>
  <si>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</si>
  <si>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</si>
  <si>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</si>
  <si>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</si>
  <si>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</si>
  <si>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</si>
  <si>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</si>
  <si>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</si>
  <si>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</si>
  <si>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</si>
  <si>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</si>
  <si>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</si>
  <si>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</si>
  <si>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</si>
  <si>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</si>
  <si>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</si>
  <si>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</si>
  <si>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</si>
  <si>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</si>
  <si>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</si>
  <si>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</si>
  <si>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</si>
  <si>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</si>
  <si>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</si>
  <si>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</si>
  <si>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</si>
  <si>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</si>
  <si>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</si>
  <si>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</si>
  <si>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</si>
  <si>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</si>
  <si>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</si>
  <si>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</si>
  <si>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</si>
  <si>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</si>
  <si>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</si>
  <si>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</si>
  <si>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</si>
  <si>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</si>
  <si>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</si>
  <si>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</si>
  <si>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</si>
  <si>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</si>
  <si>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</si>
  <si>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</si>
  <si>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</si>
  <si>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</si>
  <si>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</si>
  <si>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</si>
  <si>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</si>
  <si>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</si>
  <si>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</si>
  <si>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</si>
  <si>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</si>
  <si>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</si>
  <si>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</si>
  <si>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</si>
  <si>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</si>
  <si>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</si>
  <si>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</si>
  <si>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</si>
  <si>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</si>
  <si>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</si>
  <si>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</si>
  <si>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</si>
  <si>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</si>
  <si>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</si>
  <si>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</si>
  <si>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</si>
  <si>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</si>
  <si>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</si>
  <si>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</si>
  <si>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</si>
  <si>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</si>
  <si>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</si>
  <si>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</si>
  <si>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</si>
  <si>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</si>
  <si>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</si>
  <si>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</si>
  <si>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</si>
  <si>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</si>
  <si>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</si>
  <si>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</si>
  <si>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</si>
  <si>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</si>
  <si>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</si>
  <si>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</si>
  <si>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</si>
  <si>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</si>
  <si>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</si>
  <si>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</si>
  <si>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</si>
  <si>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</si>
  <si>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</si>
  <si>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</si>
  <si>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</si>
  <si>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</si>
  <si>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</si>
  <si>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</si>
  <si>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</si>
  <si>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</si>
  <si>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</si>
  <si>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</si>
  <si>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</si>
  <si>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</si>
  <si>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</si>
  <si>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</si>
  <si>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</si>
  <si>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</si>
  <si>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</si>
  <si>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</si>
  <si>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</si>
  <si>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</si>
  <si>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</si>
  <si>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</si>
  <si>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</si>
  <si>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</si>
  <si>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</si>
  <si>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</si>
  <si>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</si>
  <si>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</si>
  <si>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</si>
  <si>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</si>
  <si>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</si>
  <si>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</si>
  <si>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</si>
  <si>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</si>
  <si>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</si>
  <si>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</si>
  <si>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</si>
  <si>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</si>
  <si>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</si>
  <si>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</si>
  <si>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</si>
  <si>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</si>
  <si>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</si>
  <si>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</si>
  <si>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</si>
  <si>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</si>
  <si>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</si>
  <si>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</si>
  <si>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</si>
  <si>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</si>
  <si>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</si>
  <si>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</si>
  <si>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</si>
  <si>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</si>
  <si>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</si>
  <si>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</si>
  <si>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</si>
  <si>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</si>
  <si>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</si>
  <si>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</si>
  <si>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</si>
  <si>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</si>
  <si>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</si>
  <si>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</si>
  <si>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</si>
  <si>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</si>
  <si>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</si>
  <si>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</si>
  <si>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</si>
  <si>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</si>
  <si>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</si>
  <si>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</si>
  <si>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</si>
  <si>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</si>
  <si>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</si>
  <si>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</si>
  <si>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</si>
  <si>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</si>
  <si>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</si>
  <si>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</si>
  <si>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</si>
  <si>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</si>
  <si>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</si>
  <si>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</si>
  <si>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</si>
  <si>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</si>
  <si>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</si>
  <si>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</si>
  <si>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</si>
  <si>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</si>
  <si>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</si>
  <si>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</si>
  <si>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</si>
  <si>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</si>
  <si>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</si>
  <si>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</si>
  <si>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</si>
  <si>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</si>
  <si>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</si>
  <si>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</si>
  <si>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</si>
  <si>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</si>
  <si>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</si>
  <si>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</si>
  <si>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</si>
  <si>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</si>
  <si>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</si>
  <si>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</si>
  <si>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</si>
  <si>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</si>
  <si>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</si>
  <si>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</si>
  <si>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</si>
  <si>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</si>
  <si>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</si>
  <si>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</si>
  <si>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</si>
  <si>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</si>
  <si>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</si>
  <si>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</si>
  <si>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</si>
  <si>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</si>
  <si>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</si>
  <si>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</si>
  <si>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</si>
  <si>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</si>
  <si>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</si>
  <si>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</si>
  <si>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</si>
  <si>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</si>
  <si>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</si>
  <si>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</si>
  <si>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</si>
  <si>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</si>
  <si>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</si>
  <si>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</si>
  <si>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</si>
  <si>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</si>
  <si>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</si>
  <si>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</si>
  <si>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</si>
  <si>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</si>
  <si>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</si>
  <si>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</si>
  <si>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</si>
  <si>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</si>
  <si>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</si>
  <si>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</si>
  <si>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</si>
  <si>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</si>
  <si>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</si>
  <si>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</si>
  <si>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</si>
  <si>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</si>
  <si>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</si>
  <si>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</si>
  <si>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</si>
  <si>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</si>
  <si>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</si>
  <si>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</si>
  <si>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</si>
  <si>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</si>
  <si>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</si>
  <si>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</si>
  <si>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</si>
  <si>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</si>
  <si>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</si>
  <si>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</si>
  <si>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</si>
  <si>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</si>
  <si>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</si>
  <si>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</si>
  <si>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</si>
  <si>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</si>
  <si>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</si>
  <si>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</si>
  <si>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</si>
  <si>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</si>
  <si>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</si>
  <si>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</si>
  <si>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</si>
  <si>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</si>
  <si>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</si>
  <si>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</si>
  <si>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</si>
  <si>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</si>
  <si>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</si>
  <si>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</si>
  <si>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</si>
  <si>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</si>
  <si>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</si>
  <si>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</si>
  <si>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</si>
  <si>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</si>
  <si>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</si>
  <si>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</si>
  <si>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</si>
  <si>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</si>
  <si>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</si>
  <si>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</si>
  <si>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</si>
  <si>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</si>
  <si>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</si>
  <si>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</si>
  <si>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</si>
  <si>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</si>
  <si>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</si>
  <si>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</si>
  <si>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</si>
  <si>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</si>
  <si>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</si>
  <si>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</si>
  <si>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</si>
  <si>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</si>
  <si>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</si>
  <si>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</si>
  <si>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</si>
  <si>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</si>
  <si>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</si>
  <si>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</si>
  <si>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</si>
  <si>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</si>
  <si>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</si>
  <si>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</si>
  <si>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</si>
  <si>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</si>
  <si>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</si>
  <si>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</si>
  <si>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</si>
  <si>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</si>
  <si>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</si>
  <si>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</si>
  <si>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</si>
  <si>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</si>
  <si>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</si>
  <si>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</si>
  <si>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</si>
  <si>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</si>
  <si>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</si>
  <si>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</si>
  <si>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</si>
  <si>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</si>
  <si>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</si>
  <si>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</si>
  <si>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</si>
  <si>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</si>
  <si>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</si>
  <si>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</si>
  <si>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</si>
  <si>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</si>
  <si>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</si>
  <si>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</si>
  <si>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</si>
  <si>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</si>
  <si>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</si>
  <si>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</si>
  <si>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</si>
  <si>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</si>
  <si>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</si>
  <si>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</si>
  <si>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</si>
  <si>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</si>
  <si>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</si>
  <si>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</si>
  <si>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</si>
  <si>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</si>
  <si>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</si>
  <si>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</si>
  <si>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</si>
  <si>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</si>
  <si>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</si>
  <si>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</si>
  <si>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</si>
  <si>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</si>
  <si>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</si>
  <si>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</si>
  <si>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</si>
  <si>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</si>
  <si>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</si>
  <si>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</si>
  <si>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</si>
  <si>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</si>
  <si>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</si>
  <si>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</si>
  <si>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</si>
  <si>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</si>
  <si>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</si>
  <si>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</si>
  <si>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</si>
  <si>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</si>
  <si>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</si>
  <si>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</si>
  <si>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</si>
  <si>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</si>
  <si>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</si>
  <si>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</si>
  <si>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</si>
  <si>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</si>
  <si>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</si>
  <si>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</si>
  <si>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</si>
  <si>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</si>
  <si>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</si>
  <si>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</si>
  <si>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</si>
  <si>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</si>
  <si>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</si>
  <si>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</si>
  <si>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</si>
  <si>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</si>
  <si>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</si>
  <si>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</si>
  <si>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</si>
  <si>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</si>
  <si>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</si>
  <si>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</si>
  <si>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</si>
  <si>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</si>
  <si>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</si>
  <si>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</si>
  <si>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</si>
  <si>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</si>
  <si>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</si>
  <si>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</si>
  <si>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</si>
  <si>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</si>
  <si>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</si>
  <si>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</si>
  <si>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</si>
  <si>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</si>
  <si>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</si>
  <si>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</si>
  <si>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</si>
  <si>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</si>
  <si>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</si>
  <si>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</si>
  <si>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</si>
  <si>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</si>
  <si>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</si>
  <si>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</si>
  <si>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</si>
  <si>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</si>
  <si>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</si>
  <si>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</si>
  <si>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</si>
  <si>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</si>
  <si>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</si>
  <si>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</si>
  <si>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</si>
  <si>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</si>
  <si>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</si>
  <si>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</si>
  <si>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</si>
  <si>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</si>
  <si>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</si>
  <si>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</si>
  <si>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</si>
  <si>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</si>
  <si>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</si>
  <si>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</si>
  <si>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</si>
  <si>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</si>
  <si>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</si>
  <si>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</si>
  <si>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</si>
  <si>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</si>
  <si>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</si>
  <si>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</si>
  <si>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</si>
  <si>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</si>
  <si>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</si>
  <si>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</si>
  <si>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</si>
  <si>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</si>
  <si>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</si>
  <si>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</si>
  <si>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</si>
  <si>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</si>
  <si>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</si>
  <si>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</si>
  <si>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</si>
  <si>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</si>
  <si>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</si>
  <si>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</si>
  <si>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</si>
  <si>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</si>
  <si>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</si>
  <si>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</si>
  <si>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</si>
  <si>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</si>
  <si>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</si>
  <si>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</si>
  <si>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</si>
  <si>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</si>
  <si>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</si>
  <si>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</si>
  <si>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</si>
  <si>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</si>
  <si>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</si>
  <si>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</si>
  <si>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</si>
  <si>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</si>
  <si>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</si>
  <si>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</si>
  <si>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</si>
  <si>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</si>
  <si>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</si>
  <si>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</si>
  <si>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</si>
  <si>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</si>
  <si>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</si>
  <si>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</si>
  <si>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</si>
  <si>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</si>
  <si>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</si>
  <si>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</si>
  <si>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</si>
  <si>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</si>
  <si>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</si>
  <si>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</si>
  <si>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</si>
  <si>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</si>
  <si>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</si>
  <si>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</si>
  <si>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</si>
  <si>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</si>
  <si>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</si>
  <si>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</si>
  <si>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</si>
  <si>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</si>
  <si>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</si>
  <si>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</si>
  <si>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</si>
  <si>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</si>
  <si>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</si>
  <si>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</si>
  <si>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</si>
  <si>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</si>
  <si>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</si>
  <si>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</si>
  <si>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</si>
  <si>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</si>
  <si>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</si>
  <si>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</si>
  <si>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</si>
  <si>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</si>
  <si>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</si>
  <si>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</si>
  <si>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</si>
  <si>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</si>
  <si>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</si>
  <si>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</si>
  <si>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</si>
  <si>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</si>
  <si>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</si>
  <si>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</si>
  <si>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</si>
  <si>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</si>
  <si>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</si>
  <si>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</si>
  <si>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</si>
  <si>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</si>
  <si>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</si>
  <si>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</si>
  <si>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</si>
  <si>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</si>
  <si>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</si>
  <si>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</si>
  <si>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</si>
  <si>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</si>
  <si>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</si>
  <si>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</si>
  <si>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</si>
  <si>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</si>
  <si>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</si>
  <si>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</si>
  <si>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</si>
  <si>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</si>
  <si>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</si>
  <si>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</si>
  <si>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</si>
  <si>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</si>
  <si>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</si>
  <si>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</si>
  <si>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</si>
  <si>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</si>
  <si>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</si>
  <si>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</si>
  <si>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</si>
  <si>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</si>
  <si>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</si>
  <si>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</si>
  <si>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</si>
  <si>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</si>
  <si>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</si>
  <si>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</si>
  <si>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</si>
  <si>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</si>
  <si>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</si>
  <si>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</si>
  <si>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</si>
  <si>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</si>
  <si>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</si>
  <si>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</si>
  <si>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</si>
  <si>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</si>
  <si>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</si>
  <si>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</si>
  <si>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</si>
  <si>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</si>
  <si>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</si>
  <si>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</si>
  <si>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</si>
  <si>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</si>
  <si>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</si>
  <si>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</si>
  <si>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</si>
  <si>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</si>
  <si>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</si>
  <si>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</si>
  <si>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</si>
  <si>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</si>
  <si>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</si>
  <si>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</si>
  <si>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</si>
  <si>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</si>
  <si>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</si>
  <si>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</si>
  <si>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</si>
  <si>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</si>
  <si>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</si>
  <si>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</si>
  <si>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</si>
  <si>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</si>
  <si>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</si>
  <si>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</si>
  <si>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</si>
  <si>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</si>
  <si>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</si>
  <si>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</si>
  <si>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</si>
  <si>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</si>
  <si>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</si>
  <si>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</si>
  <si>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</si>
  <si>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</si>
  <si>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</si>
  <si>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</si>
  <si>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</si>
  <si>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</si>
  <si>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</si>
  <si>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</si>
  <si>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</si>
  <si>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</si>
  <si>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</si>
  <si>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</si>
  <si>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</si>
  <si>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</si>
  <si>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</si>
  <si>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</si>
  <si>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</si>
  <si>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</si>
  <si>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</si>
  <si>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</si>
  <si>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</si>
  <si>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</si>
  <si>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</si>
  <si>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</si>
  <si>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</si>
  <si>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</si>
  <si>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</si>
  <si>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</si>
  <si>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</si>
  <si>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</si>
  <si>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</si>
  <si>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</si>
  <si>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</si>
  <si>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</si>
  <si>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</si>
  <si>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</si>
  <si>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</si>
  <si>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</si>
  <si>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</si>
  <si>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</si>
  <si>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</si>
  <si>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</si>
  <si>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</si>
  <si>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</si>
  <si>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</si>
  <si>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</si>
  <si>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</si>
  <si>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</si>
  <si>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</si>
  <si>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</si>
  <si>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</si>
  <si>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</si>
  <si>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</si>
  <si>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</si>
  <si>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</si>
  <si>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</si>
  <si>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</si>
  <si>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</si>
  <si>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</si>
  <si>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</si>
  <si>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</si>
  <si>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</si>
  <si>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</si>
  <si>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</si>
  <si>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</si>
  <si>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</si>
  <si>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</si>
  <si>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</si>
  <si>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</si>
  <si>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</si>
  <si>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</si>
  <si>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</si>
  <si>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</si>
  <si>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</si>
  <si>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</si>
  <si>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</si>
  <si>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</si>
  <si>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</si>
  <si>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</si>
  <si>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</si>
  <si>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</si>
  <si>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</si>
  <si>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</si>
  <si>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</si>
  <si>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</si>
  <si>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</si>
  <si>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</si>
  <si>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</si>
  <si>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</si>
  <si>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</si>
  <si>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</si>
  <si>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</si>
  <si>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</si>
  <si>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</si>
  <si>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</si>
  <si>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</si>
  <si>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</si>
  <si>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</si>
  <si>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</si>
  <si>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</si>
  <si>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</si>
  <si>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</si>
  <si>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</si>
  <si>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</si>
  <si>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</si>
  <si>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</si>
  <si>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</si>
  <si>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</si>
  <si>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</si>
  <si>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</si>
  <si>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</si>
  <si>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</si>
  <si>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</si>
  <si>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</si>
  <si>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</si>
  <si>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</si>
  <si>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</si>
  <si>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</si>
  <si>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</si>
  <si>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</si>
  <si>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</si>
  <si>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</si>
  <si>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</si>
  <si>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</si>
  <si>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</si>
  <si>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</si>
  <si>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</si>
  <si>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</si>
  <si>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</si>
  <si>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</si>
  <si>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</si>
  <si>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</si>
  <si>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</si>
  <si>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</si>
  <si>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</si>
  <si>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</si>
  <si>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</si>
  <si>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</si>
  <si>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</si>
  <si>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</si>
  <si>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</si>
  <si>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</si>
  <si>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</si>
  <si>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</si>
  <si>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</si>
  <si>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</si>
  <si>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</si>
  <si>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</si>
  <si>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</si>
  <si>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</si>
  <si>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</si>
  <si>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</si>
  <si>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</si>
  <si>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</si>
  <si>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</si>
  <si>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</si>
  <si>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</si>
  <si>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</si>
  <si>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</si>
  <si>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</si>
  <si>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</si>
  <si>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</si>
  <si>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</si>
  <si>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</si>
  <si>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</si>
  <si>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</si>
  <si>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</si>
  <si>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</si>
  <si>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</si>
  <si>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</si>
  <si>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</si>
  <si>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</si>
  <si>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</si>
  <si>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</si>
  <si>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</si>
  <si>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</si>
  <si>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</si>
  <si>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</si>
  <si>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</si>
  <si>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</si>
  <si>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</si>
  <si>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</si>
  <si>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</si>
  <si>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</si>
  <si>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</si>
  <si>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</si>
  <si>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</si>
  <si>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</si>
  <si>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</si>
  <si>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</si>
  <si>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</si>
  <si>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</si>
  <si>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</si>
  <si>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</si>
  <si>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</si>
  <si>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</si>
  <si>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</si>
  <si>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</si>
  <si>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</si>
  <si>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</si>
  <si>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</si>
  <si>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</si>
  <si>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</si>
  <si>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</si>
  <si>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</si>
  <si>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</si>
  <si>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</si>
  <si>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</si>
  <si>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</si>
  <si>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</si>
  <si>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</si>
  <si>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</si>
  <si>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</si>
  <si>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</si>
  <si>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</si>
  <si>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</si>
  <si>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</si>
  <si>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</si>
  <si>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</si>
  <si>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</si>
  <si>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</si>
  <si>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</si>
  <si>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</si>
  <si>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</si>
  <si>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</si>
  <si>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</si>
  <si>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</si>
  <si>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</si>
  <si>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</si>
  <si>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</si>
  <si>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</si>
  <si>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</si>
  <si>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</si>
  <si>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</si>
  <si>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</si>
  <si>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</si>
  <si>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</si>
  <si>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</si>
  <si>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</si>
  <si>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</si>
  <si>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</si>
  <si>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</si>
  <si>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</si>
  <si>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</si>
  <si>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</si>
  <si>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</si>
  <si>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</si>
  <si>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</si>
  <si>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</si>
  <si>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</si>
  <si>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</si>
  <si>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</si>
  <si>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</si>
  <si>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</si>
  <si>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</si>
  <si>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</si>
  <si>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</si>
  <si>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</si>
  <si>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</si>
  <si>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</si>
  <si>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</si>
  <si>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</si>
  <si>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</si>
  <si>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</si>
  <si>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</si>
  <si>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</si>
  <si>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</si>
  <si>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</si>
  <si>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</si>
  <si>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</si>
  <si>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</si>
  <si>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</si>
  <si>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</si>
  <si>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</si>
  <si>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</si>
  <si>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</si>
  <si>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</si>
  <si>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</si>
  <si>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</si>
  <si>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</si>
  <si>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</si>
  <si>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</si>
  <si>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</si>
  <si>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</si>
  <si>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</si>
  <si>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</si>
  <si>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</si>
  <si>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</si>
  <si>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</si>
  <si>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</si>
  <si>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</si>
  <si>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</si>
  <si>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</si>
  <si>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</si>
  <si>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</si>
  <si>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</si>
  <si>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</si>
  <si>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</si>
  <si>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</si>
  <si>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</si>
  <si>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</si>
  <si>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</si>
  <si>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</si>
  <si>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</si>
  <si>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</si>
  <si>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</si>
  <si>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</si>
  <si>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</si>
  <si>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</si>
  <si>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</si>
  <si>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</si>
  <si>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</si>
  <si>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</si>
  <si>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</si>
  <si>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</si>
  <si>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</si>
  <si>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</si>
  <si>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</si>
  <si>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</si>
  <si>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</si>
  <si>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</si>
  <si>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</si>
  <si>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</si>
  <si>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</si>
  <si>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</si>
  <si>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</si>
  <si>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</si>
  <si>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</si>
  <si>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</si>
  <si>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</si>
  <si>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</si>
  <si>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</si>
  <si>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</si>
  <si>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</si>
  <si>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</si>
  <si>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</si>
  <si>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</si>
  <si>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</si>
  <si>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</si>
  <si>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</si>
  <si>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</si>
  <si>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</si>
  <si>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</si>
  <si>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</si>
  <si>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</si>
  <si>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</si>
  <si>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</si>
  <si>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</si>
  <si>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</si>
  <si>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</si>
  <si>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</si>
  <si>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</si>
  <si>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</si>
  <si>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</si>
  <si>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</si>
  <si>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</si>
  <si>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</si>
  <si>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</si>
  <si>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</si>
  <si>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</si>
  <si>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</si>
  <si>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</si>
  <si>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</si>
  <si>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</si>
  <si>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</si>
  <si>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</si>
  <si>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</si>
  <si>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</si>
  <si>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</si>
  <si>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</si>
  <si>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</si>
  <si>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</si>
  <si>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</si>
  <si>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</si>
  <si>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</si>
  <si>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</si>
  <si>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</si>
  <si>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</si>
  <si>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</si>
  <si>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</si>
  <si>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</si>
  <si>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</si>
  <si>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</si>
  <si>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</si>
  <si>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</si>
  <si>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</si>
  <si>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</si>
  <si>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</si>
  <si>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</si>
  <si>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</si>
  <si>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</si>
  <si>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</si>
  <si>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</si>
  <si>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</si>
  <si>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</si>
  <si>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</si>
  <si>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</si>
  <si>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</si>
  <si>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</si>
  <si>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</si>
  <si>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</si>
  <si>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</si>
  <si>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</si>
  <si>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</si>
  <si>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</si>
  <si>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</si>
  <si>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</si>
  <si>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</si>
  <si>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</si>
  <si>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</si>
  <si>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</si>
  <si>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</si>
  <si>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</si>
  <si>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</si>
  <si>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</si>
  <si>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</si>
  <si>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</si>
  <si>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</si>
  <si>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</si>
  <si>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</si>
  <si>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</si>
  <si>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</si>
  <si>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</si>
  <si>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</si>
  <si>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</si>
  <si>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</si>
  <si>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</si>
  <si>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</si>
  <si>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</si>
  <si>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</si>
  <si>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</si>
  <si>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</si>
  <si>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</si>
  <si>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</si>
  <si>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</si>
  <si>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</si>
  <si>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</si>
  <si>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</si>
  <si>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</si>
  <si>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</si>
  <si>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</si>
  <si>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</si>
  <si>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</si>
  <si>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</si>
  <si>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</si>
  <si>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</si>
  <si>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</si>
  <si>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</si>
  <si>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</si>
  <si>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</si>
  <si>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</si>
  <si>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</si>
  <si>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</si>
  <si>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</si>
  <si>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</si>
  <si>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</si>
  <si>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</si>
  <si>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</si>
  <si>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</si>
  <si>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</si>
  <si>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</si>
  <si>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</si>
  <si>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</si>
  <si>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</si>
  <si>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</si>
  <si>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</si>
  <si>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</si>
  <si>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</si>
  <si>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</si>
  <si>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</si>
  <si>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</si>
  <si>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</si>
  <si>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</si>
  <si>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</si>
  <si>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</si>
  <si>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</si>
  <si>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</si>
  <si>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</si>
  <si>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</si>
  <si>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</si>
  <si>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</si>
  <si>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</si>
  <si>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</si>
  <si>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</si>
  <si>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</si>
  <si>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</si>
  <si>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</si>
  <si>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</si>
  <si>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</si>
  <si>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</si>
  <si>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</si>
  <si>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</si>
  <si>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</si>
  <si>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</si>
  <si>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</si>
  <si>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</si>
  <si>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</si>
  <si>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</si>
  <si>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</si>
  <si>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</si>
  <si>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</si>
  <si>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</si>
  <si>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</si>
  <si>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</si>
  <si>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</si>
  <si>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</si>
  <si>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</si>
  <si>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</si>
  <si>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</si>
  <si>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</si>
  <si>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</si>
  <si>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</si>
  <si>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</si>
  <si>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</si>
  <si>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</si>
  <si>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</si>
  <si>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</si>
  <si>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</si>
  <si>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</si>
  <si>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</si>
  <si>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</si>
  <si>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</si>
  <si>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</si>
  <si>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</si>
  <si>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</si>
  <si>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</si>
  <si>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</si>
  <si>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</si>
  <si>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</si>
  <si>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</si>
  <si>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</si>
  <si>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</si>
  <si>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</si>
  <si>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</si>
  <si>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</si>
  <si>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</si>
  <si>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</si>
  <si>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</si>
  <si>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</si>
  <si>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</si>
  <si>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</si>
  <si>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</si>
  <si>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</si>
  <si>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</si>
  <si>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</si>
  <si>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</si>
  <si>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</si>
  <si>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</si>
  <si>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</si>
  <si>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</si>
  <si>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</si>
  <si>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</si>
  <si>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</si>
  <si>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</si>
  <si>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</si>
  <si>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</si>
  <si>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</si>
  <si>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</si>
  <si>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</si>
  <si>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</si>
  <si>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</si>
  <si>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</si>
  <si>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</si>
  <si>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</si>
  <si>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</si>
  <si>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</si>
  <si>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</si>
  <si>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</si>
  <si>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</si>
  <si>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</si>
  <si>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</si>
  <si>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</si>
  <si>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</si>
  <si>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</si>
  <si>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</si>
  <si>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</si>
  <si>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</si>
  <si>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</si>
  <si>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</si>
  <si>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</si>
  <si>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</si>
  <si>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</si>
  <si>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</si>
  <si>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</si>
  <si>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</si>
  <si>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</si>
  <si>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</si>
  <si>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</si>
  <si>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</si>
  <si>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</si>
  <si>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</si>
  <si>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</si>
  <si>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</si>
  <si>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</si>
  <si>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</si>
  <si>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</si>
  <si>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</si>
  <si>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</si>
  <si>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</si>
  <si>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</si>
  <si>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</si>
  <si>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</si>
  <si>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</si>
  <si>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</si>
  <si>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</si>
  <si>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</si>
  <si>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</si>
  <si>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</si>
  <si>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</si>
  <si>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</si>
  <si>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</si>
  <si>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</si>
  <si>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</si>
  <si>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</si>
  <si>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</si>
  <si>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</si>
  <si>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</si>
  <si>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</si>
  <si>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</si>
  <si>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</si>
  <si>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</si>
  <si>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</si>
  <si>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</si>
  <si>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</si>
  <si>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</si>
  <si>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</si>
  <si>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</si>
  <si>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</si>
  <si>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</si>
  <si>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</si>
  <si>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</si>
  <si>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</si>
  <si>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</si>
  <si>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</si>
  <si>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</si>
  <si>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</si>
  <si>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</si>
  <si>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</si>
  <si>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</si>
  <si>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</si>
  <si>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</si>
  <si>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</si>
  <si>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</si>
  <si>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</si>
  <si>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</si>
  <si>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</si>
  <si>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</si>
  <si>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</si>
  <si>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</si>
  <si>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</si>
  <si>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</si>
  <si>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</si>
  <si>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</si>
  <si>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</si>
  <si>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</si>
  <si>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</si>
  <si>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</si>
  <si>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</si>
  <si>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</si>
  <si>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</si>
  <si>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</si>
  <si>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</si>
  <si>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</si>
  <si>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</si>
  <si>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</si>
  <si>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</si>
  <si>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</si>
  <si>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</si>
  <si>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</si>
  <si>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</si>
  <si>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</si>
  <si>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</si>
  <si>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</si>
  <si>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</si>
  <si>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</si>
  <si>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</si>
  <si>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</si>
  <si>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</si>
  <si>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</si>
  <si>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</si>
  <si>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</si>
  <si>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</si>
  <si>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</si>
  <si>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</si>
  <si>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</si>
  <si>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</si>
  <si>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</si>
  <si>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</si>
  <si>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</si>
  <si>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</si>
  <si>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</si>
  <si>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</si>
  <si>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</si>
  <si>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</si>
  <si>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</si>
  <si>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</si>
  <si>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</si>
  <si>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</si>
  <si>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</si>
  <si>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</si>
  <si>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</si>
  <si>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</si>
  <si>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</si>
  <si>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</si>
  <si>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</si>
  <si>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</si>
  <si>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</si>
  <si>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</si>
  <si>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</si>
  <si>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</si>
  <si>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</si>
  <si>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</si>
  <si>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</si>
  <si>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</si>
  <si>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</si>
  <si>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</si>
  <si>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</si>
  <si>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</si>
  <si>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</si>
  <si>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</si>
  <si>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</si>
  <si>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</si>
  <si>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</si>
  <si>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</si>
  <si>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</si>
  <si>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</si>
  <si>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</si>
  <si>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</si>
  <si>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</si>
  <si>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</si>
  <si>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</si>
  <si>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</si>
  <si>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</si>
  <si>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</si>
  <si>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</si>
  <si>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</si>
  <si>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</si>
  <si>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</si>
  <si>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</si>
  <si>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</si>
  <si>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</si>
  <si>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</si>
  <si>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</si>
  <si>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</si>
  <si>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</si>
  <si>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</si>
  <si>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</si>
  <si>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</si>
  <si>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</si>
  <si>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</si>
  <si>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</si>
  <si>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</si>
  <si>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</si>
  <si>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</si>
  <si>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</si>
  <si>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</si>
  <si>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</si>
  <si>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</si>
  <si>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</si>
  <si>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</si>
  <si>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</si>
  <si>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</si>
  <si>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</si>
  <si>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</si>
  <si>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</si>
  <si>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</si>
  <si>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</si>
  <si>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</si>
  <si>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</si>
  <si>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</si>
  <si>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</si>
  <si>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</si>
  <si>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</si>
  <si>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</si>
  <si>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</si>
  <si>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</si>
  <si>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</si>
  <si>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</si>
  <si>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</si>
  <si>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</si>
  <si>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</si>
  <si>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</si>
  <si>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</si>
  <si>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</si>
  <si>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</si>
  <si>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</si>
  <si>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</si>
  <si>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</si>
  <si>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</si>
  <si>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</si>
  <si>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</si>
  <si>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</si>
  <si>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</si>
  <si>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</si>
  <si>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</si>
  <si>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</si>
  <si>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</si>
  <si>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</si>
  <si>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</si>
  <si>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</si>
  <si>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</si>
  <si>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</si>
  <si>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</si>
  <si>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</si>
  <si>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</si>
  <si>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</si>
  <si>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</si>
  <si>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</si>
  <si>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</si>
  <si>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</si>
  <si>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</si>
  <si>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</si>
  <si>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</si>
  <si>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</si>
  <si>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</si>
  <si>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</si>
  <si>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</si>
  <si>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</si>
  <si>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</si>
  <si>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</si>
  <si>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</si>
  <si>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</si>
  <si>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</si>
  <si>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</si>
  <si>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</si>
  <si>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</si>
  <si>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</si>
  <si>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</si>
  <si>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</si>
  <si>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</si>
  <si>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</si>
  <si>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</si>
  <si>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</si>
  <si>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</si>
  <si>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</si>
  <si>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</si>
  <si>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</si>
  <si>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</si>
  <si>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</si>
  <si>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</si>
  <si>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</si>
  <si>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</si>
  <si>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</si>
  <si>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</si>
  <si>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</si>
  <si>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</si>
  <si>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</si>
  <si>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</si>
  <si>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</si>
  <si>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</si>
  <si>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</si>
  <si>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</si>
  <si>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</si>
  <si>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</si>
  <si>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</si>
  <si>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</si>
  <si>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</si>
  <si>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</si>
  <si>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</si>
  <si>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</si>
  <si>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</si>
  <si>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</si>
  <si>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</si>
  <si>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</si>
  <si>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</si>
  <si>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</si>
  <si>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</si>
  <si>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</si>
  <si>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</si>
  <si>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</si>
  <si>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</si>
  <si>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</si>
  <si>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</si>
  <si>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</si>
  <si>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</si>
  <si>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</si>
  <si>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</si>
  <si>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</si>
  <si>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</si>
  <si>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</si>
  <si>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</si>
  <si>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</si>
  <si>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</si>
  <si>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</si>
  <si>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</si>
  <si>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</si>
  <si>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</si>
  <si>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</si>
  <si>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</si>
  <si>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</si>
  <si>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</si>
  <si>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</si>
  <si>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</si>
  <si>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</si>
  <si>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</si>
  <si>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</si>
  <si>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</si>
  <si>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</si>
  <si>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</si>
  <si>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</si>
  <si>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</si>
  <si>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</si>
  <si>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</si>
  <si>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</si>
  <si>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</si>
  <si>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</si>
  <si>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</si>
  <si>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</si>
  <si>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</si>
  <si>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</si>
  <si>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</si>
  <si>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</si>
  <si>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</si>
  <si>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</si>
  <si>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</si>
  <si>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</si>
  <si>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</si>
  <si>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</si>
  <si>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</si>
  <si>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</si>
  <si>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</si>
  <si>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</si>
  <si>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</si>
  <si>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</si>
  <si>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</si>
  <si>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</si>
  <si>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</si>
  <si>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</si>
  <si>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</si>
  <si>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</si>
  <si>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</si>
  <si>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</si>
  <si>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</si>
  <si>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</si>
  <si>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</si>
  <si>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</si>
  <si>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</si>
  <si>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</si>
  <si>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</si>
  <si>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</si>
  <si>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</si>
  <si>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</si>
  <si>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</si>
  <si>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</si>
  <si>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</si>
  <si>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</si>
  <si>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</si>
  <si>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</si>
  <si>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</si>
  <si>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</si>
  <si>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</si>
  <si>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</si>
  <si>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</si>
  <si>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</si>
  <si>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</si>
  <si>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</si>
  <si>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</si>
  <si>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</si>
  <si>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</si>
  <si>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</si>
  <si>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</si>
  <si>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</si>
  <si>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</si>
  <si>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</si>
  <si>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</si>
  <si>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</si>
  <si>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</si>
  <si>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</si>
  <si>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</si>
  <si>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</si>
  <si>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</si>
  <si>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</si>
  <si>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</si>
  <si>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</si>
  <si>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</si>
  <si>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</si>
  <si>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</si>
  <si>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</si>
  <si>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</si>
  <si>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</si>
  <si>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</si>
  <si>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</si>
  <si>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</si>
  <si>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</si>
  <si>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</si>
  <si>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</si>
  <si>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</si>
  <si>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</si>
  <si>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</si>
  <si>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</si>
  <si>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</si>
  <si>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</si>
  <si>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</si>
  <si>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</si>
  <si>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</si>
  <si>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</si>
  <si>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</si>
  <si>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</si>
  <si>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</si>
  <si>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</si>
  <si>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</si>
  <si>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</si>
  <si>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</si>
  <si>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</si>
  <si>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</si>
  <si>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</si>
  <si>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</si>
  <si>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</si>
  <si>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</si>
  <si>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</si>
  <si>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</si>
  <si>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</si>
  <si>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</si>
  <si>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</si>
  <si>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</si>
  <si>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</si>
  <si>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</si>
  <si>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</si>
  <si>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</si>
  <si>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</si>
  <si>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</si>
  <si>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</si>
  <si>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</si>
  <si>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</si>
  <si>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</si>
  <si>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</si>
  <si>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</si>
  <si>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</si>
  <si>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</si>
  <si>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</si>
  <si>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</si>
  <si>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</si>
  <si>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</si>
  <si>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</si>
  <si>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</si>
  <si>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</si>
  <si>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</si>
  <si>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</si>
  <si>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</si>
  <si>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</si>
  <si>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</si>
  <si>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</si>
  <si>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</si>
  <si>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</si>
  <si>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</si>
  <si>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</si>
  <si>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</si>
  <si>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</si>
  <si>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</si>
  <si>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</si>
  <si>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</si>
  <si>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</si>
  <si>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</si>
  <si>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</si>
  <si>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</si>
  <si>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</si>
  <si>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</si>
  <si>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</si>
  <si>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</si>
  <si>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</si>
  <si>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</si>
  <si>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</si>
  <si>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</si>
  <si>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</si>
  <si>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</si>
  <si>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</si>
  <si>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</si>
  <si>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</si>
  <si>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</si>
  <si>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</si>
  <si>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</si>
  <si>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</si>
  <si>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</si>
  <si>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</si>
  <si>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</si>
  <si>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</si>
  <si>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</si>
  <si>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</si>
  <si>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</si>
  <si>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</si>
  <si>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</si>
  <si>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</si>
  <si>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</si>
  <si>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</si>
  <si>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</si>
  <si>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</si>
  <si>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</si>
  <si>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</si>
  <si>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</si>
  <si>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</si>
  <si>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</si>
  <si>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</si>
  <si>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</si>
  <si>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</si>
  <si>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</si>
  <si>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</si>
  <si>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</si>
  <si>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</si>
  <si>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</si>
  <si>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</si>
  <si>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</si>
  <si>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</si>
  <si>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</si>
  <si>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</si>
  <si>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</si>
  <si>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</si>
  <si>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</si>
  <si>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</si>
  <si>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</si>
  <si>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</si>
  <si>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</si>
  <si>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</si>
  <si>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</si>
  <si>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</si>
  <si>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</si>
  <si>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</si>
  <si>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</si>
  <si>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</si>
  <si>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</si>
  <si>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</si>
  <si>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</si>
  <si>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</si>
  <si>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</si>
  <si>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</si>
  <si>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</si>
  <si>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</si>
  <si>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</si>
  <si>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</si>
  <si>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</si>
  <si>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</si>
  <si>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</si>
  <si>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</si>
  <si>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</si>
  <si>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</si>
  <si>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</si>
  <si>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</si>
  <si>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</si>
  <si>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</si>
  <si>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</si>
  <si>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</si>
  <si>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</si>
  <si>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</si>
  <si>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</si>
  <si>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</si>
  <si>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</si>
  <si>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</si>
  <si>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</si>
  <si>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</si>
  <si>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</si>
  <si>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</si>
  <si>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</si>
  <si>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</si>
  <si>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</si>
  <si>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</si>
  <si>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</si>
  <si>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</si>
  <si>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</si>
  <si>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</si>
  <si>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</si>
  <si>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</si>
  <si>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</si>
  <si>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</si>
  <si>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</si>
  <si>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</si>
  <si>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</si>
  <si>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</si>
  <si>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</si>
  <si>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</si>
  <si>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</si>
  <si>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</si>
  <si>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</si>
  <si>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</si>
  <si>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</si>
  <si>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</si>
  <si>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</si>
  <si>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</si>
  <si>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</si>
  <si>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</si>
  <si>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</si>
  <si>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</si>
  <si>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</si>
  <si>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</si>
  <si>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</si>
  <si>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</si>
  <si>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</si>
  <si>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</si>
  <si>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</si>
  <si>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</si>
  <si>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</si>
  <si>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</si>
  <si>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</si>
  <si>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</si>
  <si>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</si>
  <si>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</si>
  <si>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</si>
  <si>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</si>
  <si>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</si>
  <si>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</si>
  <si>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</si>
  <si>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</si>
  <si>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</si>
  <si>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</si>
  <si>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</si>
  <si>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</si>
  <si>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</si>
  <si>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</si>
  <si>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</si>
  <si>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</si>
  <si>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</si>
  <si>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</si>
  <si>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</si>
  <si>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</si>
  <si>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</si>
  <si>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</si>
  <si>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</si>
  <si>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</si>
  <si>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</si>
  <si>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</si>
  <si>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</si>
  <si>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</si>
  <si>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</si>
  <si>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</si>
  <si>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</si>
  <si>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</si>
  <si>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</si>
  <si>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</si>
  <si>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</si>
  <si>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</si>
  <si>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</si>
  <si>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</si>
  <si>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</si>
  <si>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</si>
  <si>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</si>
  <si>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</si>
  <si>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</si>
  <si>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</si>
  <si>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</si>
  <si>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</si>
  <si>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</si>
  <si>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</si>
  <si>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</si>
  <si>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</si>
  <si>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</si>
  <si>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</si>
  <si>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</si>
  <si>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</si>
  <si>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</si>
  <si>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</si>
  <si>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</si>
  <si>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</si>
  <si>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</si>
  <si>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</si>
  <si>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</si>
  <si>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</si>
  <si>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</si>
  <si>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</si>
  <si>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</si>
  <si>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</si>
  <si>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</si>
  <si>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</si>
  <si>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</si>
  <si>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</si>
  <si>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</si>
  <si>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</si>
  <si>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</si>
  <si>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</si>
  <si>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</si>
  <si>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</si>
  <si>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</si>
  <si>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</si>
  <si>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</si>
  <si>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</si>
  <si>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</si>
  <si>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</si>
  <si>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</si>
  <si>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</si>
  <si>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</si>
  <si>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</si>
  <si>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</si>
  <si>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</si>
  <si>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</si>
  <si>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</si>
  <si>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</si>
  <si>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</si>
  <si>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</si>
  <si>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</si>
  <si>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</si>
  <si>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</si>
  <si>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</si>
  <si>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</si>
  <si>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</si>
  <si>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</si>
  <si>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</si>
  <si>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</si>
  <si>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</si>
  <si>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</si>
  <si>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</si>
  <si>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</si>
  <si>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</si>
  <si>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</si>
  <si>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</si>
  <si>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</si>
  <si>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</si>
  <si>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</si>
  <si>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</si>
  <si>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</si>
  <si>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</si>
  <si>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</si>
  <si>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</si>
  <si>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</si>
  <si>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</si>
  <si>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</si>
  <si>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</si>
  <si>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</si>
  <si>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</si>
  <si>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</si>
  <si>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</si>
  <si>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</si>
  <si>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</si>
  <si>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</si>
  <si>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</si>
  <si>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</si>
  <si>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</si>
  <si>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</si>
  <si>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</si>
  <si>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</si>
  <si>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</si>
  <si>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</si>
  <si>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</si>
  <si>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</si>
  <si>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</si>
  <si>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</si>
  <si>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</si>
  <si>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</si>
  <si>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</si>
  <si>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</si>
  <si>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</si>
  <si>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</si>
  <si>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</si>
  <si>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</si>
  <si>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</si>
  <si>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</si>
  <si>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</si>
  <si>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</si>
  <si>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</si>
  <si>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</si>
  <si>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</si>
  <si>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</si>
  <si>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</si>
  <si>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</si>
  <si>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</si>
  <si>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</si>
  <si>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</si>
  <si>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</si>
  <si>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</si>
  <si>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</si>
  <si>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</si>
  <si>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</si>
  <si>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</si>
  <si>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</si>
  <si>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</si>
  <si>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</si>
  <si>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</si>
  <si>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</si>
  <si>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</si>
  <si>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</si>
  <si>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</si>
  <si>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</si>
  <si>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</si>
  <si>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</si>
  <si>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</si>
  <si>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</si>
  <si>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</si>
  <si>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</si>
  <si>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</si>
  <si>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</si>
  <si>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</si>
  <si>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</si>
  <si>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</si>
  <si>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</si>
  <si>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</si>
  <si>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</si>
  <si>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</si>
  <si>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</si>
  <si>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</si>
  <si>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</si>
  <si>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</si>
  <si>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</si>
  <si>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</si>
  <si>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</si>
  <si>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</si>
  <si>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</si>
  <si>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</si>
  <si>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</si>
  <si>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</si>
  <si>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</si>
  <si>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</si>
  <si>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</si>
  <si>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</si>
  <si>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</si>
  <si>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</si>
  <si>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</si>
  <si>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</si>
  <si>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</si>
  <si>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</si>
  <si>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</si>
  <si>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</si>
  <si>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</si>
  <si>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</si>
  <si>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</si>
  <si>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</si>
  <si>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</si>
  <si>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</si>
  <si>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</si>
  <si>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</si>
  <si>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</si>
  <si>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</si>
  <si>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</si>
  <si>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</si>
  <si>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</si>
  <si>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</si>
  <si>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</si>
  <si>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</si>
  <si>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</si>
  <si>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</si>
  <si>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</si>
  <si>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</si>
  <si>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</si>
  <si>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</si>
  <si>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</si>
  <si>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</si>
  <si>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</si>
  <si>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</si>
  <si>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</si>
  <si>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</si>
  <si>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</si>
  <si>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</si>
  <si>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</si>
  <si>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</si>
  <si>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</si>
  <si>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</si>
  <si>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</si>
  <si>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</si>
  <si>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</si>
  <si>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</si>
  <si>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</si>
  <si>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</si>
  <si>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</si>
  <si>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</si>
  <si>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</si>
  <si>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</si>
  <si>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</si>
  <si>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</si>
  <si>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</si>
  <si>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</si>
  <si>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</si>
  <si>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</si>
  <si>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</si>
  <si>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</si>
  <si>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</si>
  <si>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</si>
  <si>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</si>
  <si>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</si>
  <si>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</si>
  <si>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</si>
  <si>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</si>
  <si>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</si>
  <si>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</si>
  <si>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</si>
  <si>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</si>
  <si>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</si>
  <si>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</si>
  <si>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</si>
  <si>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</si>
  <si>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</si>
  <si>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</si>
  <si>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</si>
  <si>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</si>
  <si>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</si>
  <si>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</si>
  <si>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</si>
  <si>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</si>
  <si>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</si>
  <si>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</si>
  <si>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</si>
  <si>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</si>
  <si>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</si>
  <si>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</si>
  <si>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</si>
  <si>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</si>
  <si>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</si>
  <si>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</si>
  <si>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</si>
  <si>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</si>
  <si>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</si>
  <si>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</si>
  <si>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</si>
  <si>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</si>
  <si>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</si>
  <si>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</si>
  <si>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</si>
  <si>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</si>
  <si>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</si>
  <si>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</si>
  <si>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</si>
  <si>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</si>
  <si>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</si>
  <si>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</si>
  <si>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</si>
  <si>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</si>
  <si>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</si>
  <si>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</si>
  <si>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</si>
  <si>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</si>
  <si>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</si>
  <si>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</si>
  <si>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</si>
  <si>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</si>
  <si>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</si>
  <si>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</si>
  <si>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</si>
  <si>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</si>
  <si>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</si>
  <si>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</si>
  <si>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</si>
  <si>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</si>
  <si>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</si>
  <si>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</si>
  <si>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</si>
  <si>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</si>
  <si>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</si>
  <si>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</si>
  <si>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</si>
  <si>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</si>
  <si>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</si>
  <si>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</si>
  <si>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</si>
  <si>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</si>
  <si>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</si>
  <si>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</si>
  <si>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</si>
  <si>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</si>
  <si>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</si>
  <si>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</si>
  <si>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</si>
  <si>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</si>
  <si>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</si>
  <si>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</si>
  <si>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</si>
  <si>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</si>
  <si>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</si>
  <si>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</si>
  <si>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</si>
  <si>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</si>
  <si>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</si>
  <si>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</si>
  <si>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</si>
  <si>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</si>
  <si>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</si>
  <si>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</si>
  <si>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</si>
  <si>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</si>
  <si>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</si>
  <si>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</si>
  <si>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</si>
  <si>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</si>
  <si>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</si>
  <si>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</si>
  <si>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</si>
  <si>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</si>
  <si>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</si>
  <si>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</si>
  <si>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</si>
  <si>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</si>
  <si>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</si>
  <si>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</si>
  <si>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</si>
  <si>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</si>
  <si>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</si>
  <si>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</si>
  <si>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</si>
  <si>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</si>
  <si>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</si>
  <si>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</si>
  <si>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</si>
  <si>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</si>
  <si>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</si>
  <si>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</si>
  <si>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</si>
  <si>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</si>
  <si>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</si>
  <si>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</si>
  <si>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</si>
  <si>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</si>
  <si>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</si>
  <si>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</si>
  <si>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</si>
  <si>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</si>
  <si>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</si>
  <si>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</si>
  <si>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</si>
  <si>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</si>
  <si>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</si>
  <si>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</si>
  <si>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</si>
  <si>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</si>
  <si>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</si>
  <si>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</si>
  <si>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</si>
  <si>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</si>
  <si>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</si>
  <si>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</si>
  <si>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</si>
  <si>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</si>
  <si>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</si>
  <si>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</si>
  <si>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</si>
  <si>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</si>
  <si>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</si>
  <si>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</si>
  <si>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</si>
  <si>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</si>
  <si>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</si>
  <si>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</si>
  <si>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</si>
  <si>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</si>
  <si>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</si>
  <si>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</si>
  <si>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</si>
  <si>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</si>
  <si>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</si>
  <si>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</si>
  <si>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</si>
  <si>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</si>
  <si>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</si>
  <si>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</si>
  <si>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</si>
  <si>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</si>
  <si>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</si>
  <si>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</si>
  <si>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</si>
  <si>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</si>
  <si>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</si>
  <si>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</si>
  <si>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</si>
  <si>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</si>
  <si>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</si>
  <si>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</si>
  <si>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</si>
  <si>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</si>
  <si>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</si>
  <si>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</si>
  <si>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</si>
  <si>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</si>
  <si>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</si>
  <si>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</si>
  <si>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</si>
  <si>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</si>
  <si>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</si>
  <si>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</si>
  <si>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</si>
  <si>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</si>
  <si>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</si>
  <si>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</si>
  <si>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</si>
  <si>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</si>
  <si>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</si>
  <si>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</si>
  <si>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</si>
  <si>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</si>
  <si>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</si>
  <si>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</si>
  <si>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</si>
  <si>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</si>
  <si>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</si>
  <si>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</si>
  <si>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</si>
  <si>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</si>
  <si>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</si>
  <si>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</si>
  <si>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</si>
  <si>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</si>
  <si>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</si>
  <si>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</si>
  <si>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</si>
  <si>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</si>
  <si>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</si>
  <si>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</si>
  <si>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</si>
  <si>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</si>
  <si>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</si>
  <si>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</si>
  <si>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</si>
  <si>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</si>
  <si>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</si>
  <si>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</si>
  <si>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</si>
  <si>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</si>
  <si>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</si>
  <si>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</si>
  <si>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</si>
  <si>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</si>
  <si>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</si>
  <si>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</si>
  <si>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</si>
  <si>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</si>
  <si>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</si>
  <si>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</si>
  <si>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</si>
  <si>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</si>
  <si>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</si>
  <si>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</si>
  <si>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</si>
  <si>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</si>
  <si>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</si>
  <si>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</si>
  <si>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</si>
  <si>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</si>
  <si>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</si>
  <si>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</si>
  <si>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</si>
  <si>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</si>
  <si>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</si>
  <si>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</si>
  <si>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</si>
  <si>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</si>
  <si>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</si>
  <si>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</si>
  <si>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</si>
  <si>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</si>
  <si>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</si>
  <si>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</si>
  <si>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</si>
  <si>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</si>
  <si>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</si>
  <si>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</si>
  <si>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</si>
  <si>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</si>
  <si>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</si>
  <si>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</si>
  <si>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</si>
  <si>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</si>
  <si>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</si>
  <si>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</si>
  <si>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</si>
  <si>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</si>
  <si>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</si>
  <si>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</si>
  <si>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</si>
  <si>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</si>
  <si>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</si>
  <si>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</si>
  <si>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</si>
  <si>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</si>
  <si>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</si>
  <si>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</si>
  <si>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</si>
  <si>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</si>
  <si>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</si>
  <si>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</si>
  <si>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</si>
  <si>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</si>
  <si>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</si>
  <si>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</si>
  <si>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</si>
  <si>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</si>
  <si>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</si>
  <si>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</si>
  <si>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</si>
  <si>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</si>
  <si>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</si>
  <si>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</si>
  <si>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</si>
  <si>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</si>
  <si>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</si>
  <si>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</si>
  <si>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</si>
  <si>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</si>
  <si>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</si>
  <si>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</si>
  <si>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</si>
  <si>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</si>
  <si>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</si>
  <si>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</si>
  <si>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</si>
  <si>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</si>
  <si>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</si>
  <si>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</si>
  <si>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</si>
  <si>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</si>
  <si>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</si>
  <si>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</si>
  <si>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</si>
  <si>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</si>
  <si>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</si>
  <si>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</si>
  <si>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</si>
  <si>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</si>
  <si>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</si>
  <si>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</si>
  <si>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</si>
  <si>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</si>
  <si>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</si>
  <si>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</si>
  <si>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</si>
  <si>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</si>
  <si>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</si>
  <si>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</si>
  <si>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</si>
  <si>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</si>
  <si>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</si>
  <si>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</si>
  <si>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</si>
  <si>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</si>
  <si>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</si>
  <si>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</si>
  <si>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</si>
  <si>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</si>
  <si>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</si>
  <si>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</si>
  <si>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</si>
  <si>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</si>
  <si>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</si>
  <si>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</si>
  <si>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</si>
  <si>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</si>
  <si>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</si>
  <si>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</si>
  <si>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</si>
  <si>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</si>
  <si>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</si>
  <si>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</si>
  <si>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</si>
  <si>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</si>
  <si>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</si>
  <si>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</si>
  <si>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</si>
  <si>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</si>
  <si>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</si>
  <si>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</si>
  <si>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</si>
  <si>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</si>
  <si>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</si>
  <si>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</si>
  <si>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</si>
  <si>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</si>
  <si>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</si>
  <si>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</si>
  <si>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</si>
  <si>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</si>
  <si>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</si>
  <si>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</si>
  <si>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</si>
  <si>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</si>
  <si>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</si>
  <si>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</si>
  <si>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</si>
  <si>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</si>
  <si>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</si>
  <si>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</si>
  <si>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</si>
  <si>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</si>
  <si>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</si>
  <si>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</si>
  <si>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</si>
  <si>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</si>
  <si>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</si>
  <si>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</si>
  <si>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</si>
  <si>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</si>
  <si>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</si>
  <si>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</si>
  <si>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</si>
  <si>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</si>
  <si>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</si>
  <si>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</si>
  <si>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</si>
  <si>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</si>
  <si>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</si>
  <si>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</si>
  <si>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</si>
  <si>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</si>
  <si>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</si>
  <si>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</si>
  <si>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</si>
  <si>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</si>
  <si>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</si>
  <si>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</si>
  <si>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</si>
  <si>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</si>
  <si>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</si>
  <si>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</si>
  <si>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</si>
  <si>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</si>
  <si>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</si>
  <si>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</si>
  <si>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</si>
  <si>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</si>
  <si>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</si>
  <si>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</si>
  <si>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</si>
  <si>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</si>
  <si>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</si>
  <si>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</si>
  <si>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</si>
  <si>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</si>
  <si>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</si>
  <si>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</si>
  <si>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</si>
  <si>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</si>
  <si>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</si>
  <si>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</si>
  <si>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</si>
  <si>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</si>
  <si>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</si>
  <si>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</si>
  <si>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</si>
  <si>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</si>
  <si>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</si>
  <si>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</si>
  <si>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</si>
  <si>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</si>
  <si>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</si>
  <si>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</si>
  <si>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</si>
  <si>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</si>
  <si>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</si>
  <si>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</si>
  <si>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</si>
  <si>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</si>
  <si>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</si>
  <si>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</si>
  <si>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</si>
  <si>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</si>
  <si>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</si>
  <si>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</si>
  <si>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</si>
  <si>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</si>
  <si>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</si>
  <si>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</si>
  <si>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</si>
  <si>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</si>
  <si>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</si>
  <si>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</si>
  <si>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</si>
  <si>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</si>
  <si>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</si>
  <si>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</si>
  <si>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</si>
  <si>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</si>
  <si>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</si>
  <si>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</si>
  <si>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</si>
  <si>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</si>
  <si>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</si>
  <si>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</si>
  <si>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</si>
  <si>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</si>
  <si>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</si>
  <si>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</si>
  <si>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</si>
  <si>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</si>
  <si>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</si>
  <si>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</si>
  <si>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</si>
  <si>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</si>
  <si>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</si>
  <si>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</si>
  <si>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</si>
  <si>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</si>
  <si>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</si>
  <si>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</si>
  <si>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</si>
  <si>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</si>
  <si>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</si>
  <si>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</si>
  <si>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</si>
  <si>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</si>
  <si>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</si>
  <si>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</si>
  <si>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</si>
  <si>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</si>
  <si>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</si>
  <si>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</si>
  <si>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</si>
  <si>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</si>
  <si>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</si>
  <si>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</si>
  <si>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</si>
  <si>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</si>
  <si>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</si>
  <si>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</si>
  <si>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</si>
  <si>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</si>
  <si>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</si>
  <si>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</si>
  <si>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</si>
  <si>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</si>
  <si>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</si>
  <si>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</si>
  <si>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</si>
  <si>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</si>
  <si>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</si>
  <si>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</si>
  <si>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</si>
  <si>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</si>
  <si>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</si>
  <si>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</si>
  <si>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</si>
  <si>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</si>
  <si>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</si>
  <si>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</si>
  <si>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</si>
  <si>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</si>
  <si>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</si>
  <si>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</si>
  <si>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</si>
  <si>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</si>
  <si>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</si>
  <si>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</si>
  <si>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</si>
  <si>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</si>
  <si>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</si>
  <si>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</si>
  <si>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</si>
  <si>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</si>
  <si>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</si>
  <si>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</si>
  <si>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</si>
  <si>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</si>
  <si>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</si>
  <si>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</si>
  <si>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</si>
  <si>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</si>
  <si>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</si>
  <si>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</si>
  <si>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</si>
  <si>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</si>
  <si>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</si>
  <si>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</si>
  <si>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</si>
  <si>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</si>
  <si>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</si>
  <si>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</si>
  <si>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</si>
  <si>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</si>
  <si>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</si>
  <si>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</si>
  <si>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</si>
  <si>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</si>
  <si>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</si>
  <si>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</si>
  <si>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</si>
  <si>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</si>
  <si>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</si>
  <si>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</si>
  <si>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</si>
  <si>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</si>
  <si>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</si>
  <si>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</si>
  <si>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</si>
  <si>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</si>
  <si>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</si>
  <si>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</si>
  <si>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</si>
  <si>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</si>
  <si>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</si>
  <si>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</si>
  <si>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</si>
  <si>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</si>
  <si>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</si>
  <si>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</si>
  <si>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</si>
  <si>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</si>
  <si>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</si>
  <si>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</si>
  <si>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</si>
  <si>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</si>
  <si>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</si>
  <si>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</si>
  <si>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</si>
  <si>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</si>
  <si>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</si>
  <si>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</si>
  <si>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</si>
  <si>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</si>
  <si>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</si>
  <si>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</si>
  <si>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</si>
  <si>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</si>
  <si>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</si>
  <si>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</si>
  <si>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</si>
  <si>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</si>
  <si>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</si>
  <si>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</si>
  <si>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</si>
  <si>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</si>
  <si>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</si>
  <si>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</si>
  <si>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</si>
  <si>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</si>
  <si>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</si>
  <si>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</si>
  <si>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</si>
  <si>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</si>
  <si>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</si>
  <si>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</si>
  <si>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</si>
  <si>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</si>
  <si>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</si>
  <si>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</si>
  <si>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</si>
  <si>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</si>
  <si>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</si>
  <si>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</si>
  <si>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</si>
  <si>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</si>
  <si>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</si>
  <si>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</si>
  <si>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</si>
  <si>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</si>
  <si>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</si>
  <si>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</si>
  <si>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</si>
  <si>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</si>
  <si>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</si>
  <si>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</si>
  <si>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</si>
  <si>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</si>
  <si>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</si>
  <si>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</si>
  <si>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</si>
  <si>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</si>
  <si>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</si>
  <si>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</si>
  <si>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</si>
  <si>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</si>
  <si>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</si>
  <si>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</si>
  <si>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</si>
  <si>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</si>
  <si>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</si>
  <si>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</si>
  <si>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</si>
  <si>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</si>
  <si>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</si>
  <si>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</si>
  <si>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</si>
  <si>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</si>
  <si>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</si>
  <si>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</si>
  <si>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</si>
  <si>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</si>
  <si>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</si>
  <si>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</si>
  <si>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</si>
  <si>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</si>
  <si>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</si>
  <si>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</si>
  <si>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</si>
  <si>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</si>
  <si>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</si>
  <si>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</si>
  <si>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</si>
  <si>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</si>
  <si>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</si>
  <si>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</si>
  <si>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</si>
  <si>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</si>
  <si>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</si>
  <si>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</si>
  <si>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</si>
  <si>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</si>
  <si>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</si>
  <si>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</si>
  <si>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</si>
  <si>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</si>
  <si>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</si>
  <si>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</si>
  <si>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</si>
  <si>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</si>
  <si>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</si>
  <si>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</si>
  <si>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</si>
  <si>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</si>
  <si>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</si>
  <si>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</si>
  <si>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</si>
  <si>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</si>
  <si>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</si>
  <si>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</si>
  <si>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</si>
  <si>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</si>
  <si>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</si>
  <si>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</si>
  <si>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</si>
  <si>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</si>
  <si>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</si>
  <si>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</si>
  <si>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</si>
  <si>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</si>
  <si>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</si>
  <si>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</si>
  <si>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</si>
  <si>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</si>
  <si>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</si>
  <si>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</si>
  <si>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</si>
  <si>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</si>
  <si>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</si>
  <si>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</si>
  <si>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</si>
  <si>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</si>
  <si>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</si>
  <si>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</si>
  <si>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</si>
  <si>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</si>
  <si>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</si>
  <si>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</si>
  <si>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</si>
  <si>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</si>
  <si>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</si>
  <si>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</si>
  <si>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</si>
  <si>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</si>
  <si>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</si>
  <si>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</si>
  <si>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</si>
  <si>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</si>
  <si>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</si>
  <si>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</si>
  <si>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</si>
  <si>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</si>
  <si>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</si>
  <si>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</si>
  <si>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</si>
  <si>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</si>
  <si>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</si>
  <si>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</si>
  <si>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</si>
  <si>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</si>
  <si>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</si>
  <si>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</si>
  <si>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</si>
  <si>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</si>
  <si>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</si>
  <si>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</si>
  <si>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</si>
  <si>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</si>
  <si>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</si>
  <si>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</si>
  <si>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</si>
  <si>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</si>
  <si>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</si>
  <si>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</si>
  <si>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</si>
  <si>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</si>
  <si>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</si>
  <si>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</si>
  <si>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</si>
  <si>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</si>
  <si>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</si>
  <si>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</si>
  <si>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</si>
  <si>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</si>
  <si>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</si>
  <si>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</si>
  <si>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</si>
  <si>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</si>
  <si>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</si>
  <si>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</si>
  <si>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</si>
  <si>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</si>
  <si>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</si>
  <si>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</si>
  <si>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</si>
  <si>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</si>
  <si>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</si>
  <si>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</si>
  <si>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</si>
  <si>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</si>
  <si>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</si>
  <si>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</si>
  <si>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</si>
  <si>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</si>
  <si>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</si>
  <si>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</si>
  <si>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</si>
  <si>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</si>
  <si>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</si>
  <si>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</si>
  <si>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</si>
  <si>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</si>
  <si>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</si>
  <si>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</si>
  <si>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</si>
  <si>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</si>
  <si>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</si>
  <si>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</si>
  <si>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</si>
  <si>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</si>
  <si>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</si>
  <si>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</si>
  <si>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</si>
  <si>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</si>
  <si>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</si>
  <si>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</si>
  <si>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</si>
  <si>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</si>
  <si>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</si>
  <si>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</si>
  <si>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</si>
  <si>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</si>
  <si>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</si>
  <si>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</si>
  <si>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</si>
  <si>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</si>
  <si>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</si>
  <si>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</si>
  <si>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</si>
  <si>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</si>
  <si>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</si>
  <si>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</si>
  <si>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</si>
  <si>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</si>
  <si>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</si>
  <si>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</si>
  <si>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</si>
  <si>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</si>
  <si>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</si>
  <si>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</si>
  <si>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</si>
  <si>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</si>
  <si>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</si>
  <si>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</si>
  <si>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</si>
  <si>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</si>
  <si>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</si>
  <si>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</si>
  <si>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</si>
  <si>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</si>
  <si>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</si>
  <si>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</si>
  <si>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</si>
  <si>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</si>
  <si>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</si>
  <si>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</si>
  <si>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</si>
  <si>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</si>
  <si>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</si>
  <si>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</si>
  <si>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</si>
  <si>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</si>
  <si>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</si>
  <si>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</si>
  <si>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</si>
  <si>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</si>
  <si>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</si>
  <si>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</si>
  <si>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</si>
  <si>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</si>
  <si>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</si>
  <si>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</si>
  <si>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</si>
  <si>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</si>
  <si>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</si>
  <si>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</si>
  <si>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</si>
  <si>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</si>
  <si>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</si>
  <si>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</si>
  <si>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</si>
  <si>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</si>
  <si>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</si>
  <si>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</si>
  <si>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</si>
  <si>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</si>
  <si>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</si>
  <si>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</si>
  <si>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</si>
  <si>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</si>
  <si>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</si>
  <si>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</si>
  <si>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</si>
  <si>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</si>
  <si>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</si>
  <si>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</si>
  <si>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</si>
  <si>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</si>
  <si>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</si>
  <si>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</si>
  <si>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</si>
  <si>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</si>
  <si>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</si>
  <si>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</si>
  <si>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</si>
  <si>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</si>
  <si>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</si>
  <si>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</si>
  <si>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</si>
  <si>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</si>
  <si>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</si>
  <si>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</si>
  <si>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</si>
  <si>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</si>
  <si>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</si>
  <si>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</si>
  <si>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</si>
  <si>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</si>
  <si>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</si>
  <si>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</si>
  <si>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</si>
  <si>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</si>
  <si>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</si>
  <si>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</si>
  <si>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</si>
  <si>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</si>
  <si>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</si>
  <si>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</si>
  <si>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</si>
  <si>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</si>
  <si>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</si>
  <si>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</si>
  <si>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</si>
  <si>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</si>
  <si>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</si>
  <si>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</si>
  <si>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</si>
  <si>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</si>
  <si>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</si>
  <si>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</si>
  <si>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</si>
  <si>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</si>
  <si>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</si>
  <si>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</si>
  <si>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</si>
  <si>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</si>
  <si>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</si>
  <si>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</si>
  <si>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</si>
  <si>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</si>
  <si>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</si>
  <si>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</si>
  <si>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</si>
  <si>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</si>
  <si>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</si>
  <si>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</si>
  <si>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</si>
  <si>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</si>
  <si>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</si>
  <si>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</si>
  <si>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</si>
  <si>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</si>
  <si>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</si>
  <si>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</si>
  <si>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</si>
  <si>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</si>
  <si>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</si>
  <si>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</si>
  <si>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</si>
  <si>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</si>
  <si>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</si>
  <si>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</si>
  <si>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</si>
  <si>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</si>
  <si>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</si>
  <si>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</si>
  <si>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</si>
  <si>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</si>
  <si>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</si>
  <si>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</si>
  <si>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</si>
  <si>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</si>
  <si>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</si>
  <si>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</si>
  <si>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</si>
  <si>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</si>
  <si>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</si>
  <si>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</si>
  <si>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</si>
  <si>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</si>
  <si>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</si>
  <si>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</si>
  <si>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</si>
  <si>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</si>
  <si>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</si>
  <si>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</si>
  <si>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</si>
  <si>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</si>
  <si>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</si>
  <si>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</si>
  <si>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</si>
  <si>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</si>
  <si>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</si>
  <si>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</si>
  <si>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</si>
  <si>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</si>
  <si>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</si>
  <si>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</si>
  <si>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</si>
  <si>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</si>
  <si>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</si>
  <si>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</si>
  <si>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</si>
  <si>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</si>
  <si>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</si>
  <si>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</si>
  <si>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</si>
  <si>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</si>
  <si>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</si>
  <si>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</si>
  <si>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</si>
  <si>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</si>
  <si>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</si>
  <si>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</si>
  <si>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</si>
  <si>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</si>
  <si>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</si>
  <si>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</si>
  <si>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</si>
  <si>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</si>
  <si>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</si>
  <si>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</si>
  <si>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</si>
  <si>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</si>
  <si>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</si>
  <si>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</si>
  <si>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</si>
  <si>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</si>
  <si>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</si>
  <si>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</si>
  <si>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</si>
  <si>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</si>
  <si>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</si>
  <si>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</si>
  <si>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</si>
  <si>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</si>
  <si>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</si>
  <si>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</si>
  <si>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</si>
  <si>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</si>
  <si>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</si>
  <si>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</si>
  <si>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</si>
  <si>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</si>
  <si>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</si>
  <si>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</si>
  <si>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</si>
  <si>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</si>
  <si>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</si>
  <si>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</si>
  <si>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</si>
  <si>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</si>
  <si>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</si>
  <si>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</si>
  <si>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</si>
  <si>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</si>
  <si>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</si>
  <si>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</si>
  <si>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</si>
  <si>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</si>
  <si>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</si>
  <si>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</si>
  <si>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</si>
  <si>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</si>
  <si>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</si>
  <si>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</si>
  <si>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</si>
  <si>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</si>
  <si>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</si>
  <si>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</si>
  <si>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</si>
  <si>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</si>
  <si>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</si>
  <si>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</si>
  <si>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</si>
  <si>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</si>
  <si>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</si>
  <si>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</si>
  <si>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</si>
  <si>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</si>
  <si>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</si>
  <si>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</si>
  <si>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</si>
  <si>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</si>
  <si>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</si>
  <si>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</si>
  <si>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</si>
  <si>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</si>
  <si>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</si>
  <si>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</si>
  <si>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</si>
  <si>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</si>
  <si>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</si>
  <si>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</si>
  <si>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</si>
  <si>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</si>
  <si>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</si>
  <si>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</si>
  <si>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</si>
  <si>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</si>
  <si>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</si>
  <si>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</si>
  <si>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</si>
  <si>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</si>
  <si>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</si>
  <si>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</si>
  <si>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</si>
  <si>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</si>
  <si>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</si>
  <si>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</si>
  <si>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</si>
  <si>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</si>
  <si>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</si>
  <si>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</si>
  <si>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</si>
  <si>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</si>
  <si>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</si>
  <si>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</si>
  <si>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</si>
  <si>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</si>
  <si>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</si>
  <si>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</si>
  <si>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</si>
  <si>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</si>
  <si>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</si>
  <si>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</si>
  <si>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</si>
  <si>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</si>
  <si>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</si>
  <si>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</si>
  <si>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</si>
  <si>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</si>
  <si>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</si>
  <si>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</si>
  <si>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</si>
  <si>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</si>
  <si>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</si>
  <si>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</si>
  <si>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</si>
  <si>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</si>
  <si>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</si>
  <si>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</si>
  <si>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</si>
  <si>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</si>
  <si>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</si>
  <si>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</si>
  <si>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</si>
  <si>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</si>
  <si>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</si>
  <si>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</si>
  <si>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</si>
  <si>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</si>
  <si>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</si>
  <si>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</si>
  <si>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</si>
  <si>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</si>
  <si>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</si>
  <si>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</si>
  <si>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</si>
  <si>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</si>
  <si>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</si>
  <si>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</si>
  <si>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</si>
  <si>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</si>
  <si>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</si>
  <si>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</si>
  <si>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</si>
  <si>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</si>
  <si>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</si>
  <si>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</si>
  <si>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</si>
  <si>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</si>
  <si>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</si>
  <si>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</si>
  <si>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</si>
  <si>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</si>
  <si>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</si>
  <si>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</si>
  <si>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</si>
  <si>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</si>
  <si>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</si>
  <si>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</si>
  <si>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</si>
  <si>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</si>
  <si>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</si>
  <si>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</si>
  <si>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</si>
  <si>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</si>
  <si>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</si>
  <si>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</si>
  <si>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</si>
  <si>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</si>
  <si>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</si>
  <si>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</si>
  <si>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</si>
  <si>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</si>
  <si>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</si>
  <si>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</si>
  <si>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</si>
  <si>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</si>
  <si>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</si>
  <si>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</si>
  <si>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</si>
  <si>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</si>
  <si>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</si>
  <si>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</si>
  <si>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</si>
  <si>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</si>
  <si>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</si>
  <si>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</si>
  <si>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</si>
  <si>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</si>
  <si>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</si>
  <si>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</si>
  <si>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</si>
  <si>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</si>
  <si>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</si>
  <si>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</si>
  <si>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</si>
  <si>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</si>
  <si>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</si>
  <si>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</si>
  <si>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</si>
  <si>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</si>
  <si>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</si>
  <si>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</si>
  <si>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</si>
  <si>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</si>
  <si>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</si>
  <si>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</si>
  <si>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</si>
  <si>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</si>
  <si>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</si>
  <si>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</si>
  <si>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</si>
  <si>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</si>
  <si>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</si>
  <si>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</si>
  <si>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</si>
  <si>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</si>
  <si>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</si>
  <si>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</si>
  <si>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</si>
  <si>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</si>
  <si>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</si>
  <si>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</si>
  <si>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</si>
  <si>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</si>
  <si>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</si>
  <si>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</si>
  <si>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</si>
  <si>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</si>
  <si>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</si>
  <si>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</si>
  <si>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</si>
  <si>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</si>
  <si>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</si>
  <si>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</si>
  <si>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</si>
  <si>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</si>
  <si>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</si>
  <si>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</si>
  <si>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</si>
  <si>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</si>
  <si>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</si>
  <si>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</si>
  <si>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</si>
  <si>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</si>
  <si>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</si>
  <si>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</si>
  <si>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</si>
  <si>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</si>
  <si>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</si>
  <si>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</si>
  <si>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</si>
  <si>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</si>
  <si>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</si>
  <si>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</si>
  <si>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</si>
  <si>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</si>
  <si>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</si>
  <si>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</si>
  <si>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</si>
  <si>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</si>
  <si>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</si>
  <si>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</si>
  <si>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</si>
  <si>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</si>
  <si>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</si>
  <si>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</si>
  <si>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</si>
  <si>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</si>
  <si>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</si>
  <si>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</si>
  <si>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</si>
  <si>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</si>
  <si>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</si>
  <si>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</si>
  <si>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</si>
  <si>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</si>
  <si>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</si>
  <si>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</si>
  <si>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</si>
  <si>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</si>
  <si>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</si>
  <si>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</si>
  <si>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</si>
  <si>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</si>
  <si>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</si>
  <si>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</si>
  <si>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</si>
  <si>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</si>
  <si>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</si>
  <si>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</si>
  <si>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</si>
  <si>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</si>
  <si>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</si>
  <si>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</si>
  <si>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</si>
  <si>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</si>
  <si>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</si>
  <si>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</si>
  <si>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</si>
  <si>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</si>
  <si>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</si>
  <si>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</si>
  <si>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</si>
  <si>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</si>
  <si>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</si>
  <si>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</si>
  <si>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</si>
  <si>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</si>
  <si>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</si>
  <si>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</si>
  <si>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</si>
  <si>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</si>
  <si>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</si>
  <si>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</si>
  <si>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</si>
  <si>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</si>
  <si>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</si>
  <si>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</si>
  <si>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</si>
  <si>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</si>
  <si>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</si>
  <si>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</si>
  <si>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</si>
  <si>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</si>
  <si>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</si>
  <si>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</si>
  <si>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</si>
  <si>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</si>
  <si>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</si>
  <si>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</si>
  <si>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</si>
  <si>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</si>
  <si>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</si>
  <si>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</si>
  <si>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</si>
  <si>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</si>
  <si>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</si>
  <si>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</si>
  <si>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</si>
  <si>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</si>
  <si>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</si>
  <si>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</si>
  <si>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</si>
  <si>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</si>
  <si>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</si>
  <si>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</si>
  <si>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</si>
  <si>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</si>
  <si>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</si>
  <si>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</si>
  <si>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</si>
  <si>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</si>
  <si>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</si>
  <si>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</si>
  <si>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</si>
  <si>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</si>
  <si>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</si>
  <si>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</si>
  <si>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</si>
  <si>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</si>
  <si>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</si>
  <si>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</si>
  <si>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</si>
  <si>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</si>
  <si>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</si>
  <si>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</si>
  <si>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</si>
  <si>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</si>
  <si>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</si>
  <si>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</si>
  <si>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</si>
  <si>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</si>
  <si>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</si>
  <si>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</si>
  <si>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</si>
  <si>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</si>
  <si>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</si>
  <si>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</si>
  <si>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</si>
  <si>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</si>
  <si>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</si>
  <si>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</si>
  <si>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</si>
  <si>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</si>
  <si>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</si>
  <si>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</si>
  <si>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</si>
  <si>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</si>
  <si>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</si>
  <si>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</si>
  <si>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</si>
  <si>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</si>
  <si>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</si>
  <si>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</si>
  <si>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</si>
  <si>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</si>
  <si>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</si>
  <si>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</si>
  <si>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</si>
  <si>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</si>
  <si>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</si>
  <si>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</si>
  <si>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</si>
  <si>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</si>
  <si>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</si>
  <si>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</si>
  <si>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</si>
  <si>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</si>
  <si>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</si>
  <si>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</si>
  <si>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</si>
  <si>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</si>
  <si>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</si>
  <si>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</si>
  <si>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</si>
  <si>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</si>
  <si>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</si>
  <si>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</si>
  <si>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</si>
  <si>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</si>
  <si>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</si>
  <si>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</si>
  <si>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</si>
  <si>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</si>
  <si>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</si>
  <si>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</si>
  <si>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</si>
  <si>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</si>
  <si>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</si>
  <si>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</si>
  <si>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</si>
  <si>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</si>
  <si>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</si>
  <si>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</si>
  <si>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</si>
  <si>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</si>
  <si>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</si>
  <si>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</si>
  <si>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</si>
  <si>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</si>
  <si>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</si>
  <si>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</si>
  <si>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</si>
  <si>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</si>
  <si>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</si>
  <si>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</si>
  <si>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</si>
  <si>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</si>
  <si>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</si>
  <si>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</si>
  <si>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</si>
  <si>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</si>
  <si>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</si>
  <si>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</si>
  <si>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</si>
  <si>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</si>
  <si>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</si>
  <si>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</si>
  <si>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</si>
  <si>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</si>
  <si>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</si>
  <si>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</si>
  <si>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</si>
  <si>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</si>
  <si>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</si>
  <si>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</si>
  <si>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</si>
  <si>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</si>
  <si>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</si>
  <si>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</si>
  <si>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</si>
  <si>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</si>
  <si>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</si>
  <si>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</si>
  <si>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</si>
  <si>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</si>
  <si>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</si>
  <si>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</si>
  <si>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</si>
  <si>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</si>
  <si>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</si>
  <si>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</si>
  <si>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</si>
  <si>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</si>
  <si>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</si>
  <si>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</si>
  <si>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</si>
  <si>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</si>
  <si>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</si>
  <si>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</si>
  <si>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</si>
  <si>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</si>
  <si>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</si>
  <si>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</si>
  <si>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</si>
  <si>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</si>
  <si>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</si>
  <si>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</si>
  <si>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</si>
  <si>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</si>
  <si>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</si>
  <si>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</si>
  <si>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</si>
  <si>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</si>
  <si>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</si>
  <si>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</si>
  <si>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</si>
  <si>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</si>
  <si>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</si>
  <si>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</si>
  <si>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</si>
  <si>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</si>
  <si>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</si>
  <si>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</si>
  <si>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</si>
  <si>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</si>
  <si>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</si>
  <si>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</si>
  <si>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</si>
  <si>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</si>
  <si>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</si>
  <si>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</si>
  <si>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</si>
  <si>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</si>
  <si>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</si>
  <si>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</si>
  <si>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</si>
  <si>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</si>
  <si>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</si>
  <si>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</si>
  <si>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</si>
  <si>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</si>
  <si>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</si>
  <si>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</si>
  <si>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</si>
  <si>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</si>
  <si>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</si>
  <si>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</si>
  <si>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</si>
  <si>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</si>
  <si>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</si>
  <si>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</si>
  <si>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</si>
  <si>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</si>
  <si>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</si>
  <si>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</si>
  <si>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</si>
  <si>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</si>
  <si>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</si>
  <si>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</si>
  <si>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</si>
  <si>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</si>
  <si>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</si>
  <si>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</si>
  <si>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</si>
  <si>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</si>
  <si>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</si>
  <si>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</si>
  <si>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</si>
  <si>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</si>
  <si>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</si>
  <si>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</si>
  <si>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</si>
  <si>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</si>
  <si>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</si>
  <si>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</si>
  <si>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</si>
  <si>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</si>
  <si>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</si>
  <si>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</si>
  <si>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</si>
  <si>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</si>
  <si>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</si>
  <si>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</si>
  <si>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</si>
  <si>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</si>
  <si>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</si>
  <si>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</si>
  <si>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</si>
  <si>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</si>
  <si>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</si>
  <si>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</si>
  <si>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</si>
  <si>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</si>
  <si>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</si>
  <si>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</si>
  <si>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</si>
  <si>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</si>
  <si>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</si>
  <si>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</si>
  <si>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</si>
  <si>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</si>
  <si>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</si>
  <si>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</si>
  <si>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</si>
  <si>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</si>
  <si>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</si>
  <si>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</si>
  <si>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</si>
  <si>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</si>
  <si>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</si>
  <si>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</si>
  <si>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</si>
  <si>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</si>
  <si>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</si>
  <si>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</si>
  <si>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</si>
  <si>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</si>
  <si>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</si>
  <si>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</si>
  <si>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</si>
  <si>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</si>
  <si>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</si>
  <si>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</si>
  <si>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</si>
  <si>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</si>
  <si>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</si>
  <si>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</si>
  <si>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</si>
  <si>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</si>
  <si>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</si>
  <si>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</si>
  <si>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</si>
  <si>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</si>
  <si>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</si>
  <si>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</si>
  <si>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</si>
  <si>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</si>
  <si>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</si>
  <si>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</si>
  <si>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</si>
  <si>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</si>
  <si>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</si>
  <si>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</si>
  <si>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</si>
  <si>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</si>
  <si>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</si>
  <si>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</si>
  <si>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</si>
  <si>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</si>
  <si>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</si>
  <si>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</si>
  <si>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</si>
  <si>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</si>
  <si>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</si>
  <si>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</si>
  <si>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</si>
  <si>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</si>
  <si>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</si>
  <si>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</si>
  <si>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</si>
  <si>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</si>
  <si>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</si>
  <si>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</si>
  <si>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</si>
  <si>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</si>
  <si>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</si>
  <si>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</si>
  <si>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</si>
  <si>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</si>
  <si>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</si>
  <si>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</si>
  <si>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</si>
  <si>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</si>
  <si>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</si>
  <si>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</si>
  <si>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</si>
  <si>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</si>
  <si>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</si>
  <si>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</si>
  <si>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</si>
  <si>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</si>
  <si>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</si>
  <si>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</si>
  <si>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</si>
  <si>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</si>
  <si>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</si>
  <si>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</si>
  <si>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</si>
  <si>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</si>
  <si>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</si>
  <si>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</si>
  <si>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</si>
  <si>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</si>
  <si>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</si>
  <si>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</si>
  <si>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</si>
  <si>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</si>
  <si>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</si>
  <si>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</si>
  <si>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</si>
  <si>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</si>
  <si>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</si>
  <si>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</si>
  <si>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</si>
  <si>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</si>
  <si>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</si>
  <si>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</si>
  <si>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</si>
  <si>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</si>
  <si>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</si>
  <si>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</si>
  <si>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</si>
  <si>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</si>
  <si>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</si>
  <si>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</si>
  <si>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</si>
  <si>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</si>
  <si>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</si>
  <si>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</si>
  <si>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</si>
  <si>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</si>
  <si>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</si>
  <si>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</si>
  <si>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</si>
  <si>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</si>
  <si>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</si>
  <si>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</si>
  <si>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</si>
  <si>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</si>
  <si>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</si>
  <si>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</si>
  <si>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</si>
  <si>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</si>
  <si>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</si>
  <si>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</si>
  <si>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</si>
  <si>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</si>
  <si>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</si>
  <si>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</si>
  <si>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</si>
  <si>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</si>
  <si>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</si>
  <si>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</si>
  <si>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</si>
  <si>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</si>
  <si>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</si>
  <si>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</si>
  <si>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</si>
  <si>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</si>
  <si>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</si>
  <si>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</si>
  <si>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</si>
  <si>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</si>
  <si>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</si>
  <si>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</si>
  <si>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</si>
  <si>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</si>
  <si>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</si>
  <si>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</si>
  <si>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</si>
  <si>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</si>
  <si>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</si>
  <si>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</si>
  <si>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</si>
  <si>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</si>
  <si>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</si>
  <si>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</si>
  <si>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</si>
  <si>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</si>
  <si>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</si>
  <si>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</si>
  <si>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</si>
  <si>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</si>
  <si>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</si>
  <si>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</si>
  <si>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</si>
  <si>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</si>
  <si>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</si>
  <si>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</si>
  <si>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</si>
  <si>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</si>
  <si>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</si>
  <si>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</si>
  <si>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</si>
  <si>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</si>
  <si>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</si>
  <si>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</si>
  <si>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</si>
  <si>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</si>
  <si>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</si>
  <si>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</si>
  <si>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</si>
  <si>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</si>
  <si>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</si>
  <si>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</si>
  <si>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</si>
  <si>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</si>
  <si>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</si>
  <si>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</si>
  <si>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</si>
  <si>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</si>
  <si>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</si>
  <si>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</si>
  <si>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</si>
  <si>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</si>
  <si>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</si>
  <si>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</si>
  <si>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</si>
  <si>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</si>
  <si>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</si>
  <si>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</si>
  <si>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</si>
  <si>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</si>
  <si>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</si>
  <si>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</si>
  <si>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</si>
  <si>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</si>
  <si>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</si>
  <si>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</si>
  <si>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</si>
  <si>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</si>
  <si>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</si>
  <si>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</si>
  <si>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</si>
  <si>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</si>
  <si>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</si>
  <si>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</si>
  <si>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</si>
  <si>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</si>
  <si>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</si>
  <si>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</si>
  <si>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</si>
  <si>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</si>
  <si>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</si>
  <si>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</si>
  <si>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</si>
  <si>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</si>
  <si>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</si>
  <si>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</si>
  <si>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</si>
  <si>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</si>
  <si>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</si>
  <si>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</si>
  <si>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</si>
  <si>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</si>
  <si>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</si>
  <si>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</si>
  <si>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</si>
  <si>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</si>
  <si>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</si>
  <si>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</si>
  <si>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</si>
  <si>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</si>
  <si>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</si>
  <si>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</si>
  <si>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</si>
  <si>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</si>
  <si>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</si>
  <si>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</si>
  <si>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</si>
  <si>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</si>
  <si>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</si>
  <si>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</si>
  <si>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</si>
  <si>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</si>
  <si>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</si>
  <si>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</si>
  <si>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</si>
  <si>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</si>
  <si>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</si>
  <si>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</si>
  <si>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</si>
  <si>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</si>
  <si>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</si>
  <si>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</si>
  <si>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</si>
  <si>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</si>
  <si>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</si>
  <si>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</si>
  <si>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</si>
  <si>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</si>
  <si>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</si>
  <si>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</si>
  <si>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</si>
  <si>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</si>
  <si>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</si>
  <si>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</si>
  <si>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</si>
  <si>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</si>
  <si>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</si>
  <si>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</si>
  <si>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</si>
  <si>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</si>
  <si>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</si>
  <si>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</si>
  <si>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</si>
  <si>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</si>
  <si>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</si>
  <si>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</si>
  <si>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</si>
  <si>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</si>
  <si>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</si>
  <si>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</si>
  <si>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</si>
  <si>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</si>
  <si>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</si>
  <si>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</si>
  <si>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</si>
  <si>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</si>
  <si>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</si>
  <si>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</si>
  <si>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</si>
  <si>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</si>
  <si>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</si>
  <si>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</si>
  <si>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</si>
  <si>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</si>
  <si>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</si>
  <si>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</si>
  <si>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</si>
  <si>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</si>
  <si>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</si>
  <si>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</si>
  <si>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</si>
  <si>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</si>
  <si>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</si>
  <si>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</si>
  <si>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</si>
  <si>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</si>
  <si>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</si>
  <si>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</si>
  <si>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</si>
  <si>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</si>
  <si>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</si>
  <si>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</si>
  <si>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</si>
  <si>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</si>
  <si>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</si>
  <si>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</si>
  <si>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</si>
  <si>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</si>
  <si>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</si>
  <si>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</si>
  <si>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</si>
  <si>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</si>
  <si>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</si>
  <si>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</si>
  <si>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</si>
  <si>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</si>
  <si>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</si>
  <si>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</si>
  <si>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</si>
  <si>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</si>
  <si>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</si>
  <si>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</si>
  <si>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</si>
  <si>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</si>
  <si>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</si>
  <si>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</si>
  <si>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</si>
  <si>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</si>
  <si>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</si>
  <si>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</si>
  <si>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</si>
  <si>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</si>
  <si>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</si>
  <si>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</si>
  <si>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</si>
  <si>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</si>
  <si>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</si>
  <si>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</si>
  <si>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</si>
  <si>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</si>
  <si>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</si>
  <si>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</si>
  <si>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</si>
  <si>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</si>
  <si>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</si>
  <si>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</si>
  <si>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</si>
  <si>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</si>
  <si>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</si>
  <si>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</si>
  <si>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</si>
  <si>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</si>
  <si>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</si>
  <si>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</si>
  <si>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</si>
  <si>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</si>
  <si>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</si>
  <si>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</si>
  <si>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</si>
  <si>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</si>
  <si>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</si>
  <si>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</si>
  <si>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</si>
  <si>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</si>
  <si>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</si>
  <si>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</si>
  <si>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</si>
  <si>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</si>
  <si>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</si>
  <si>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</si>
  <si>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</si>
  <si>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</si>
  <si>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</si>
  <si>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</si>
  <si>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</si>
  <si>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</si>
  <si>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</si>
  <si>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</si>
  <si>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</si>
  <si>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</si>
  <si>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</si>
  <si>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</si>
  <si>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</si>
  <si>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</si>
  <si>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</si>
  <si>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</si>
  <si>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</si>
  <si>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</si>
  <si>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</si>
  <si>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</si>
  <si>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</si>
  <si>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</si>
  <si>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</si>
  <si>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</si>
  <si>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</si>
  <si>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</si>
  <si>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</si>
  <si>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</si>
  <si>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</si>
  <si>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</si>
  <si>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</si>
  <si>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</si>
  <si>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</si>
  <si>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</si>
  <si>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</si>
  <si>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</si>
  <si>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</si>
  <si>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</si>
  <si>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</si>
  <si>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</si>
  <si>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</si>
  <si>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</si>
  <si>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</si>
  <si>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</si>
  <si>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</si>
  <si>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</si>
  <si>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</si>
  <si>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</si>
  <si>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</si>
  <si>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</si>
  <si>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</si>
  <si>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</si>
  <si>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</si>
  <si>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</si>
  <si>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</si>
  <si>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</si>
  <si>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</si>
  <si>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</si>
  <si>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</si>
  <si>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</si>
  <si>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</si>
  <si>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</si>
  <si>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</si>
  <si>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</si>
  <si>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</si>
  <si>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</si>
  <si>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</si>
  <si>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</si>
  <si>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</si>
  <si>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</si>
  <si>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</si>
  <si>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</si>
  <si>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</si>
  <si>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</si>
  <si>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</si>
  <si>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</si>
  <si>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</si>
  <si>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</si>
  <si>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</si>
  <si>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</si>
  <si>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</si>
  <si>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</si>
  <si>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</si>
  <si>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</si>
  <si>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</si>
  <si>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</si>
  <si>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</si>
  <si>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</si>
  <si>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</si>
  <si>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</si>
  <si>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</si>
  <si>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</si>
  <si>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</si>
  <si>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</si>
  <si>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</si>
  <si>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</si>
  <si>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</si>
  <si>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</si>
  <si>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</si>
  <si>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</si>
  <si>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</si>
  <si>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</si>
  <si>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</si>
  <si>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</si>
  <si>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</si>
  <si>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</si>
  <si>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</si>
  <si>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</si>
  <si>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</si>
  <si>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</si>
  <si>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</si>
  <si>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</si>
  <si>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</si>
  <si>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</si>
  <si>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</si>
  <si>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</si>
  <si>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</si>
  <si>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</si>
  <si>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</si>
  <si>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</si>
  <si>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</si>
  <si>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</si>
  <si>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</si>
  <si>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</si>
  <si>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</si>
  <si>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</si>
  <si>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</si>
  <si>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</si>
  <si>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</si>
  <si>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</si>
  <si>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</si>
  <si>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</si>
  <si>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</si>
  <si>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</si>
  <si>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</si>
  <si>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</si>
  <si>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</si>
  <si>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</si>
  <si>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</si>
  <si>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</si>
  <si>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</si>
  <si>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</si>
  <si>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</si>
  <si>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</si>
  <si>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</si>
  <si>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</si>
  <si>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</si>
  <si>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</si>
  <si>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</si>
  <si>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</si>
  <si>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</si>
  <si>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</si>
  <si>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</si>
  <si>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</si>
  <si>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</si>
  <si>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</si>
  <si>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</si>
  <si>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</si>
  <si>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</si>
  <si>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</si>
  <si>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</si>
  <si>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</si>
  <si>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</si>
  <si>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</si>
  <si>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</si>
  <si>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</si>
  <si>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</si>
  <si>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</si>
  <si>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</si>
  <si>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</si>
  <si>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</si>
  <si>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</si>
  <si>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</si>
  <si>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</si>
  <si>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</si>
  <si>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</si>
  <si>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</si>
  <si>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</si>
  <si>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</si>
  <si>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</si>
  <si>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</si>
  <si>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</si>
  <si>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</si>
  <si>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</si>
  <si>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</si>
  <si>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</si>
  <si>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</si>
  <si>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</si>
  <si>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</si>
  <si>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</si>
  <si>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</si>
  <si>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</si>
  <si>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</si>
  <si>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</si>
  <si>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</si>
  <si>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</si>
  <si>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</si>
  <si>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</si>
  <si>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</si>
  <si>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</si>
  <si>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</si>
  <si>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</si>
  <si>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</si>
  <si>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</si>
  <si>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</si>
  <si>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</si>
  <si>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</si>
  <si>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</si>
  <si>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</si>
  <si>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</si>
  <si>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</si>
  <si>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</si>
  <si>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</si>
  <si>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</si>
  <si>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</si>
  <si>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</si>
  <si>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</si>
  <si>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</si>
  <si>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</si>
  <si>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</si>
  <si>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</si>
  <si>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</si>
  <si>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</si>
  <si>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</si>
  <si>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</si>
  <si>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</si>
  <si>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</si>
  <si>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</si>
  <si>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</si>
  <si>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</si>
  <si>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</si>
  <si>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</si>
  <si>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</si>
  <si>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</si>
  <si>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</si>
  <si>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</si>
  <si>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</si>
  <si>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</si>
  <si>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</si>
  <si>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</si>
  <si>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</si>
  <si>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</si>
  <si>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</si>
  <si>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</si>
  <si>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</si>
  <si>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</si>
  <si>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</si>
  <si>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</si>
  <si>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</si>
  <si>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</si>
  <si>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</si>
  <si>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</si>
  <si>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</si>
  <si>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</si>
  <si>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</si>
  <si>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</si>
  <si>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</si>
  <si>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</si>
  <si>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</si>
  <si>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</si>
  <si>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</si>
  <si>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</si>
  <si>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</si>
  <si>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</si>
  <si>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</si>
  <si>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</si>
  <si>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</si>
  <si>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</si>
  <si>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</si>
  <si>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</si>
  <si>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</si>
  <si>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</si>
  <si>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</si>
  <si>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</si>
  <si>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</si>
  <si>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</si>
  <si>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</si>
  <si>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</si>
  <si>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</si>
  <si>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</si>
  <si>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</si>
  <si>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</si>
  <si>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</si>
  <si>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</si>
  <si>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</si>
  <si>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</si>
  <si>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</si>
  <si>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</si>
  <si>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</si>
  <si>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</si>
  <si>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</si>
  <si>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</si>
  <si>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</si>
  <si>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</si>
  <si>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</si>
  <si>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</si>
  <si>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</si>
  <si>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</si>
  <si>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</si>
  <si>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</si>
  <si>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</si>
  <si>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</si>
  <si>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</si>
  <si>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</si>
  <si>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</si>
  <si>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</si>
  <si>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</si>
  <si>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</si>
  <si>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</si>
  <si>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</si>
  <si>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</si>
  <si>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</si>
  <si>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</si>
  <si>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</si>
  <si>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</si>
  <si>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</si>
  <si>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</si>
  <si>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</si>
  <si>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</si>
  <si>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</si>
  <si>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</si>
  <si>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</si>
  <si>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</si>
  <si>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</si>
  <si>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</si>
  <si>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</si>
  <si>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</si>
  <si>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</si>
  <si>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</si>
  <si>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</si>
  <si>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</si>
  <si>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</si>
  <si>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</si>
  <si>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</si>
  <si>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</si>
  <si>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</si>
  <si>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</si>
  <si>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</si>
  <si>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</si>
  <si>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</si>
  <si>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</si>
  <si>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</si>
  <si>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</si>
  <si>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</si>
  <si>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</si>
  <si>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</si>
  <si>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</si>
  <si>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</si>
  <si>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</si>
  <si>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</si>
  <si>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</si>
  <si>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</si>
  <si>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</si>
  <si>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</si>
  <si>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</si>
  <si>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</si>
  <si>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</si>
  <si>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</si>
  <si>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</si>
  <si>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</si>
  <si>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</si>
  <si>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</si>
  <si>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</si>
  <si>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</si>
  <si>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</si>
  <si>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</si>
  <si>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</si>
  <si>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</si>
  <si>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</si>
  <si>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</si>
  <si>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</si>
  <si>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</si>
  <si>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</si>
  <si>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</si>
  <si>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</si>
  <si>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</si>
  <si>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</si>
  <si>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</si>
  <si>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</si>
  <si>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</si>
  <si>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</si>
  <si>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</si>
  <si>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</si>
  <si>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</si>
  <si>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</si>
  <si>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</si>
  <si>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</si>
  <si>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</si>
  <si>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</si>
  <si>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</si>
  <si>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</si>
  <si>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</si>
  <si>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</si>
  <si>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</si>
  <si>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</si>
  <si>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</si>
  <si>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</si>
  <si>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</si>
  <si>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</si>
  <si>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</si>
  <si>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</si>
  <si>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</si>
  <si>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</si>
  <si>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</si>
  <si>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</si>
  <si>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</si>
  <si>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</si>
  <si>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</si>
  <si>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</si>
  <si>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</si>
  <si>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</si>
  <si>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</si>
  <si>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</si>
  <si>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</si>
  <si>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</si>
  <si>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</si>
  <si>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</si>
  <si>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</si>
  <si>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</si>
  <si>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</si>
  <si>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</si>
  <si>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</si>
  <si>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</si>
  <si>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</si>
  <si>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</si>
  <si>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</si>
  <si>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</si>
  <si>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</si>
  <si>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</si>
  <si>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</si>
  <si>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</si>
  <si>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</si>
  <si>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</si>
  <si>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</si>
  <si>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</si>
  <si>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</si>
  <si>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</si>
  <si>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</si>
  <si>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</si>
  <si>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</si>
  <si>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</si>
  <si>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</si>
  <si>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</si>
  <si>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</si>
  <si>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</si>
  <si>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</si>
  <si>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</si>
  <si>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</si>
  <si>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</si>
  <si>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</si>
  <si>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</si>
  <si>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</si>
  <si>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</si>
  <si>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</si>
  <si>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</si>
  <si>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</si>
  <si>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</si>
  <si>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</si>
  <si>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</si>
  <si>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</si>
  <si>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</si>
  <si>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</si>
  <si>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</si>
  <si>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</si>
  <si>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</si>
  <si>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</si>
  <si>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</si>
  <si>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</si>
  <si>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</si>
  <si>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</si>
  <si>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</si>
  <si>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</si>
  <si>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</si>
  <si>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</si>
  <si>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</si>
  <si>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</si>
  <si>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</si>
  <si>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</si>
  <si>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</si>
  <si>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</si>
  <si>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</si>
  <si>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</si>
  <si>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</si>
  <si>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</si>
  <si>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</si>
  <si>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</si>
  <si>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</si>
  <si>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</si>
  <si>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</si>
  <si>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</si>
  <si>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</si>
  <si>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</si>
  <si>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</si>
  <si>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</si>
  <si>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</si>
  <si>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</si>
  <si>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</si>
  <si>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</si>
  <si>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</si>
  <si>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</si>
  <si>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</si>
  <si>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</si>
  <si>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</si>
  <si>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</si>
  <si>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</si>
  <si>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</si>
  <si>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</si>
  <si>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</si>
  <si>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</si>
  <si>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</si>
  <si>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</si>
  <si>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</si>
  <si>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</si>
  <si>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</si>
  <si>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</si>
  <si>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</si>
  <si>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</si>
  <si>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</si>
  <si>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</si>
  <si>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</si>
  <si>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</si>
  <si>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</si>
  <si>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</si>
  <si>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</si>
  <si>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</si>
  <si>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</si>
  <si>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</si>
  <si>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</si>
  <si>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</si>
  <si>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</si>
  <si>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</si>
  <si>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</si>
  <si>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</si>
  <si>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</si>
  <si>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</si>
  <si>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</si>
  <si>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</si>
  <si>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</si>
  <si>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</si>
  <si>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</si>
  <si>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</si>
  <si>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</si>
  <si>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</si>
  <si>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</si>
  <si>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</si>
  <si>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</si>
  <si>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</si>
  <si>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</si>
  <si>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</si>
  <si>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</si>
  <si>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</si>
  <si>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</si>
  <si>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</si>
  <si>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</si>
  <si>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</si>
  <si>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</si>
  <si>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</si>
  <si>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</si>
  <si>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</si>
  <si>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</si>
  <si>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</si>
  <si>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</si>
  <si>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</si>
  <si>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</si>
  <si>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</si>
  <si>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</si>
  <si>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</si>
  <si>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</si>
  <si>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</si>
  <si>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</si>
  <si>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</si>
  <si>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</si>
  <si>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</si>
  <si>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</si>
  <si>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</si>
  <si>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</si>
  <si>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</si>
  <si>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</si>
  <si>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</si>
  <si>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</si>
  <si>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</si>
  <si>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</si>
  <si>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</si>
  <si>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</si>
  <si>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</si>
  <si>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</si>
  <si>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</si>
  <si>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</si>
  <si>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</si>
  <si>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</si>
  <si>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</si>
  <si>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</si>
  <si>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</si>
  <si>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</si>
  <si>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</si>
  <si>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</si>
  <si>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</si>
  <si>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</si>
  <si>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</si>
  <si>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</si>
  <si>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</si>
  <si>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</si>
  <si>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</si>
  <si>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</si>
  <si>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</si>
  <si>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</si>
  <si>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</si>
  <si>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</si>
  <si>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</si>
  <si>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</si>
  <si>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</si>
  <si>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</si>
  <si>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</si>
  <si>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</si>
  <si>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</si>
  <si>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</si>
  <si>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</si>
  <si>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</si>
  <si>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</si>
  <si>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</si>
  <si>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</si>
  <si>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</si>
  <si>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</si>
  <si>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</si>
  <si>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</si>
  <si>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</si>
  <si>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</si>
  <si>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</si>
  <si>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</si>
  <si>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</si>
  <si>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</si>
  <si>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</si>
  <si>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</si>
  <si>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</si>
  <si>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</si>
  <si>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</si>
  <si>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</si>
  <si>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</si>
  <si>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</si>
  <si>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</si>
  <si>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</si>
  <si>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</si>
  <si>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</si>
  <si>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</si>
  <si>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</si>
  <si>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</si>
  <si>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</si>
  <si>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</si>
  <si>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</si>
  <si>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</si>
  <si>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</si>
  <si>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</si>
  <si>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</si>
  <si>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</si>
  <si>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</si>
  <si>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</si>
  <si>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</si>
  <si>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</si>
  <si>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</si>
  <si>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</si>
  <si>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</si>
  <si>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</si>
  <si>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</si>
  <si>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</si>
  <si>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</si>
  <si>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</si>
  <si>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</si>
  <si>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</si>
  <si>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</si>
  <si>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</si>
  <si>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</si>
  <si>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</si>
  <si>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</si>
  <si>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</si>
  <si>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</si>
  <si>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</si>
  <si>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</si>
  <si>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</si>
  <si>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</si>
  <si>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</si>
  <si>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</si>
  <si>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</si>
  <si>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</si>
  <si>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</si>
  <si>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</si>
  <si>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</si>
  <si>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</si>
  <si>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</si>
  <si>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</si>
  <si>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</si>
  <si>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</si>
  <si>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</si>
  <si>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</si>
  <si>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</si>
  <si>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</si>
  <si>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</si>
  <si>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</si>
  <si>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</si>
  <si>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</si>
  <si>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</si>
  <si>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</si>
  <si>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</si>
  <si>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</si>
  <si>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</si>
  <si>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</si>
  <si>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</si>
  <si>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</si>
  <si>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</si>
  <si>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</si>
  <si>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</si>
  <si>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</si>
  <si>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</si>
  <si>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</si>
  <si>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</si>
  <si>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</si>
  <si>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</si>
  <si>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</si>
  <si>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</si>
  <si>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</si>
  <si>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</si>
  <si>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</si>
  <si>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</si>
  <si>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</si>
  <si>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</si>
  <si>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</si>
  <si>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</si>
  <si>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</si>
  <si>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</si>
  <si>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</si>
  <si>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</si>
  <si>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</si>
  <si>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</si>
  <si>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</si>
  <si>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</si>
  <si>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</si>
  <si>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</si>
  <si>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</si>
  <si>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</si>
  <si>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</si>
  <si>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</si>
  <si>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</si>
  <si>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</si>
  <si>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</si>
  <si>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</si>
  <si>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</si>
  <si>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</si>
  <si>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</si>
  <si>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</si>
  <si>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</si>
  <si>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</si>
  <si>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</si>
  <si>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</si>
  <si>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</si>
  <si>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</si>
  <si>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</si>
  <si>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</si>
  <si>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</si>
  <si>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</si>
  <si>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</si>
  <si>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</si>
  <si>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</si>
  <si>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</si>
  <si>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</si>
  <si>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</si>
  <si>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</si>
  <si>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</si>
  <si>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</si>
  <si>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</si>
  <si>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</si>
  <si>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</si>
  <si>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</si>
  <si>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</si>
  <si>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</si>
  <si>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</si>
  <si>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</si>
  <si>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</si>
  <si>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</si>
  <si>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</si>
  <si>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</si>
  <si>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</si>
  <si>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</si>
  <si>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</si>
  <si>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</si>
  <si>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</si>
  <si>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</si>
  <si>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</si>
  <si>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</si>
  <si>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</si>
  <si>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</si>
  <si>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</si>
  <si>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</si>
  <si>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</si>
  <si>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</si>
  <si>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</si>
  <si>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</si>
  <si>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</si>
  <si>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</si>
  <si>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</si>
  <si>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</si>
  <si>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</si>
  <si>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</si>
  <si>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</si>
  <si>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</si>
  <si>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</si>
  <si>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</si>
  <si>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</si>
  <si>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</si>
  <si>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</si>
  <si>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</si>
  <si>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</si>
  <si>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</si>
  <si>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</si>
  <si>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</si>
  <si>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</si>
  <si>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</si>
  <si>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</si>
  <si>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</si>
  <si>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</si>
  <si>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</si>
  <si>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</si>
  <si>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</si>
  <si>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</si>
  <si>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</si>
  <si>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</si>
  <si>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</si>
  <si>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</si>
  <si>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</si>
  <si>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</si>
  <si>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</si>
  <si>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</si>
  <si>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</si>
  <si>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</si>
  <si>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</si>
  <si>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</si>
  <si>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</si>
  <si>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</si>
  <si>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</si>
  <si>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</si>
  <si>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</si>
  <si>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</si>
  <si>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</si>
  <si>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</si>
  <si>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</si>
  <si>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</si>
  <si>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</si>
  <si>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</si>
  <si>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</si>
  <si>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</si>
  <si>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</si>
  <si>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</si>
  <si>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</si>
  <si>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</si>
  <si>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</si>
  <si>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</si>
  <si>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</si>
  <si>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</si>
  <si>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</si>
  <si>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</si>
  <si>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</si>
  <si>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</si>
  <si>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</si>
  <si>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</si>
  <si>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</si>
  <si>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</si>
  <si>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</si>
  <si>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</si>
  <si>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</si>
  <si>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</si>
  <si>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</si>
  <si>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</si>
  <si>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</si>
  <si>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</si>
  <si>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</si>
  <si>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</si>
  <si>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</si>
  <si>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</si>
  <si>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</si>
  <si>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</si>
  <si>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</si>
  <si>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</si>
  <si>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</si>
  <si>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</si>
  <si>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</si>
  <si>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</si>
  <si>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</si>
  <si>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</si>
  <si>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</si>
  <si>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</si>
  <si>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</si>
  <si>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</si>
  <si>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</si>
  <si>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</si>
  <si>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</si>
  <si>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</si>
  <si>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</si>
  <si>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</si>
  <si>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</si>
  <si>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</si>
  <si>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</si>
  <si>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</si>
  <si>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</si>
  <si>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</si>
  <si>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</si>
  <si>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</si>
  <si>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</si>
  <si>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</si>
  <si>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</si>
  <si>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</si>
  <si>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</si>
  <si>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</si>
  <si>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</si>
  <si>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</si>
  <si>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</si>
  <si>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</si>
  <si>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</si>
  <si>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</si>
  <si>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</si>
  <si>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</si>
  <si>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</si>
  <si>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</si>
  <si>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</si>
  <si>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</si>
  <si>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</si>
  <si>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</si>
  <si>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</si>
  <si>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</si>
  <si>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</si>
  <si>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</si>
  <si>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</si>
  <si>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</si>
  <si>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</si>
  <si>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</si>
  <si>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</si>
  <si>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</si>
  <si>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</si>
  <si>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</si>
  <si>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</si>
  <si>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</si>
  <si>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</si>
  <si>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</si>
  <si>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</si>
  <si>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</si>
  <si>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</si>
  <si>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</si>
  <si>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</si>
  <si>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</si>
  <si>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</si>
  <si>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</si>
  <si>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</si>
  <si>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</si>
  <si>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</si>
  <si>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</si>
  <si>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</si>
  <si>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</si>
  <si>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</si>
  <si>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</si>
  <si>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</si>
  <si>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</si>
  <si>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</si>
  <si>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</si>
  <si>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</si>
  <si>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</si>
  <si>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</si>
  <si>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</si>
  <si>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</si>
  <si>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</si>
  <si>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</si>
  <si>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</si>
  <si>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</si>
  <si>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</si>
  <si>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</si>
  <si>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</si>
  <si>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</si>
  <si>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</si>
  <si>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</si>
  <si>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</si>
  <si>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</si>
  <si>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</si>
  <si>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</si>
  <si>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</si>
  <si>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</si>
  <si>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</si>
  <si>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</si>
  <si>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</si>
  <si>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</si>
  <si>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</si>
  <si>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</si>
  <si>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</si>
  <si>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</si>
  <si>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</si>
  <si>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</si>
  <si>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</si>
  <si>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</si>
  <si>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</si>
  <si>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</si>
  <si>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</si>
  <si>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</si>
  <si>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</si>
  <si>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</si>
  <si>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</si>
  <si>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</si>
  <si>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</si>
  <si>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</si>
  <si>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</si>
  <si>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</si>
  <si>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</si>
  <si>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</si>
  <si>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</si>
  <si>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</si>
  <si>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</si>
  <si>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</si>
  <si>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</si>
  <si>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</si>
  <si>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</si>
  <si>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</si>
  <si>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</si>
  <si>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</si>
  <si>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</si>
  <si>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</si>
  <si>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</si>
  <si>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</si>
  <si>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</si>
  <si>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</si>
  <si>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</si>
  <si>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</si>
  <si>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</si>
  <si>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</si>
  <si>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</si>
  <si>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</si>
  <si>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</si>
  <si>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</si>
  <si>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</si>
  <si>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</si>
  <si>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</si>
  <si>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</si>
  <si>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</si>
  <si>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</si>
  <si>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</si>
  <si>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</si>
  <si>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</si>
  <si>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</si>
  <si>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</si>
  <si>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</si>
  <si>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</si>
  <si>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</si>
  <si>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</si>
  <si>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</si>
  <si>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</si>
  <si>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</si>
  <si>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</si>
  <si>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</si>
  <si>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</si>
  <si>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</si>
  <si>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</si>
  <si>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</si>
  <si>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</si>
  <si>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</si>
  <si>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</si>
  <si>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</si>
  <si>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</si>
  <si>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</si>
  <si>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</si>
  <si>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</si>
  <si>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</si>
  <si>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</si>
  <si>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</si>
  <si>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</si>
  <si>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</si>
  <si>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</si>
  <si>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</si>
  <si>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</si>
  <si>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</si>
  <si>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</si>
  <si>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</si>
  <si>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</si>
  <si>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</si>
  <si>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</si>
  <si>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</si>
  <si>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</si>
  <si>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</si>
  <si>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</si>
  <si>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</si>
  <si>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</si>
  <si>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</si>
  <si>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</si>
  <si>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</si>
  <si>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</si>
  <si>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</si>
  <si>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</si>
  <si>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</si>
  <si>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</si>
  <si>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</si>
  <si>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</si>
  <si>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</si>
  <si>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</si>
  <si>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</si>
  <si>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</si>
  <si>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</si>
  <si>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</si>
  <si>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</si>
  <si>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</si>
  <si>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</si>
  <si>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</si>
  <si>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</si>
  <si>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</si>
  <si>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</si>
  <si>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</si>
  <si>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</si>
  <si>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</si>
  <si>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</si>
  <si>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</si>
  <si>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</si>
  <si>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</si>
  <si>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</si>
  <si>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</si>
  <si>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</si>
  <si>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</si>
  <si>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</si>
  <si>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</si>
  <si>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</si>
  <si>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</si>
  <si>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</si>
  <si>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</si>
  <si>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</si>
  <si>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</si>
  <si>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</si>
  <si>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</si>
  <si>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</si>
  <si>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</si>
  <si>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</si>
  <si>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</si>
  <si>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</si>
  <si>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</si>
  <si>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</si>
  <si>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</si>
  <si>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</si>
  <si>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</si>
  <si>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</si>
  <si>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</si>
  <si>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</si>
  <si>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</si>
  <si>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</si>
  <si>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</si>
  <si>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</si>
  <si>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</si>
  <si>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</si>
  <si>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</si>
  <si>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</si>
  <si>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</si>
  <si>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</si>
  <si>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</si>
  <si>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</si>
  <si>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</si>
  <si>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</si>
  <si>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</si>
  <si>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</si>
  <si>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</si>
  <si>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</si>
  <si>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</si>
  <si>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</si>
  <si>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</si>
  <si>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</si>
  <si>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</si>
  <si>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</si>
  <si>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</si>
  <si>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</si>
  <si>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</si>
  <si>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</si>
  <si>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</si>
  <si>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</si>
  <si>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</si>
  <si>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</si>
  <si>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</si>
  <si>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</si>
  <si>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</si>
  <si>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</si>
  <si>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</si>
  <si>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</si>
  <si>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</si>
  <si>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</si>
  <si>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</si>
  <si>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</si>
  <si>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</si>
  <si>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</si>
  <si>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</si>
  <si>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</si>
  <si>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</si>
  <si>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</si>
  <si>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</si>
  <si>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</si>
  <si>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</si>
  <si>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</si>
  <si>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</si>
  <si>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</si>
  <si>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</si>
  <si>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</si>
  <si>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</si>
  <si>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</si>
  <si>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</si>
  <si>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</si>
  <si>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</si>
  <si>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</si>
  <si>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</si>
  <si>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</si>
  <si>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</si>
  <si>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</si>
  <si>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</si>
  <si>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</si>
  <si>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</si>
  <si>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</si>
  <si>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</si>
  <si>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</si>
  <si>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</si>
  <si>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</si>
  <si>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</si>
  <si>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</si>
  <si>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</si>
  <si>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</si>
  <si>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</si>
  <si>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</si>
  <si>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</si>
  <si>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</si>
  <si>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</si>
  <si>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</si>
  <si>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</si>
  <si>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</si>
  <si>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</si>
  <si>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</si>
  <si>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</si>
  <si>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</si>
  <si>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</si>
  <si>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</si>
  <si>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</si>
  <si>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</si>
  <si>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</si>
  <si>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</si>
  <si>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</si>
  <si>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</si>
  <si>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</si>
  <si>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</si>
  <si>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</si>
  <si>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</si>
  <si>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</si>
  <si>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</si>
  <si>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</si>
  <si>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</si>
  <si>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</si>
  <si>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</si>
  <si>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</si>
  <si>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</si>
  <si>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</si>
  <si>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</si>
  <si>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</si>
  <si>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</si>
  <si>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</si>
  <si>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</si>
  <si>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</si>
  <si>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</si>
  <si>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</si>
  <si>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</si>
  <si>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</si>
  <si>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</si>
  <si>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</si>
  <si>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</si>
  <si>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</si>
  <si>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</si>
  <si>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</si>
  <si>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</si>
  <si>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</si>
  <si>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</si>
  <si>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</si>
  <si>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</si>
  <si>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</si>
  <si>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</si>
  <si>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</si>
  <si>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</si>
  <si>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</si>
  <si>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</si>
  <si>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</si>
  <si>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</si>
  <si>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</si>
  <si>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</si>
  <si>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</si>
  <si>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</si>
  <si>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</si>
  <si>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</si>
  <si>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</si>
  <si>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</si>
  <si>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</si>
  <si>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</si>
  <si>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</si>
  <si>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</si>
  <si>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</si>
  <si>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</si>
  <si>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</si>
  <si>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</si>
  <si>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</si>
  <si>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</si>
  <si>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</si>
  <si>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</si>
  <si>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</si>
  <si>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</si>
  <si>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</si>
  <si>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</si>
  <si>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</si>
  <si>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</si>
  <si>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</si>
  <si>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</si>
  <si>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</si>
  <si>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</si>
  <si>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</si>
  <si>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</si>
  <si>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</si>
  <si>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</si>
  <si>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</si>
  <si>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</si>
  <si>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</si>
  <si>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</si>
  <si>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</si>
  <si>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</si>
  <si>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</si>
  <si>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</si>
  <si>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</si>
  <si>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</si>
  <si>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</si>
  <si>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</si>
  <si>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</si>
  <si>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</si>
  <si>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</si>
  <si>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</si>
  <si>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</si>
  <si>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</si>
  <si>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</si>
  <si>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</si>
  <si>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</si>
  <si>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</si>
  <si>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</si>
  <si>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</si>
  <si>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</si>
  <si>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</si>
  <si>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</si>
  <si>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</si>
  <si>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</si>
  <si>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</si>
  <si>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</si>
  <si>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</si>
  <si>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</si>
  <si>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</si>
  <si>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</si>
  <si>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</si>
  <si>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</si>
  <si>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</si>
  <si>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</si>
  <si>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</si>
  <si>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</si>
  <si>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</si>
  <si>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</si>
  <si>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</si>
  <si>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</si>
  <si>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</si>
  <si>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</si>
  <si>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</si>
  <si>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</si>
  <si>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</si>
  <si>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</si>
  <si>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</si>
  <si>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</si>
  <si>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</si>
  <si>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</si>
  <si>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</si>
  <si>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</si>
  <si>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</si>
  <si>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</si>
  <si>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</si>
  <si>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</si>
  <si>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</si>
  <si>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</si>
  <si>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</si>
  <si>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</si>
  <si>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</si>
  <si>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</si>
  <si>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</si>
  <si>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</si>
  <si>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</si>
  <si>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</si>
  <si>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</si>
  <si>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</si>
  <si>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</si>
  <si>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</si>
  <si>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</si>
  <si>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</si>
  <si>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</si>
  <si>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</si>
  <si>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</si>
  <si>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</si>
  <si>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</si>
  <si>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</si>
  <si>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</si>
  <si>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</si>
  <si>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</si>
  <si>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</si>
  <si>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</si>
  <si>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</si>
  <si>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</si>
  <si>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</si>
  <si>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</si>
  <si>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</si>
  <si>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</si>
  <si>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</si>
  <si>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</si>
  <si>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</si>
  <si>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</si>
  <si>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</si>
  <si>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</si>
  <si>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</si>
  <si>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</si>
  <si>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</si>
  <si>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</si>
  <si>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</si>
  <si>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</si>
  <si>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</si>
  <si>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</si>
  <si>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</si>
  <si>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</si>
  <si>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</si>
  <si>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</si>
  <si>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</si>
  <si>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</si>
  <si>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</si>
  <si>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</si>
  <si>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</si>
  <si>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</si>
  <si>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</si>
  <si>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</si>
  <si>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</si>
  <si>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</si>
  <si>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</si>
  <si>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</si>
  <si>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</si>
  <si>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</si>
  <si>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</si>
  <si>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</si>
  <si>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</si>
  <si>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</si>
  <si>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</si>
  <si>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</si>
  <si>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</si>
  <si>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</si>
  <si>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</si>
  <si>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</si>
  <si>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</si>
  <si>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</si>
  <si>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</si>
  <si>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</si>
  <si>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</si>
  <si>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</si>
  <si>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</si>
  <si>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</si>
  <si>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</si>
  <si>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</si>
  <si>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</si>
  <si>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</si>
  <si>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</si>
  <si>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</si>
  <si>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</si>
  <si>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</si>
  <si>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</si>
  <si>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</si>
  <si>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</si>
  <si>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</si>
  <si>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</si>
  <si>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</si>
  <si>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</si>
  <si>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</si>
  <si>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</si>
  <si>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</si>
  <si>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</si>
  <si>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</si>
  <si>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</si>
  <si>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</si>
  <si>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</si>
  <si>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</si>
  <si>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</si>
  <si>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</si>
  <si>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</si>
  <si>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</si>
  <si>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</si>
  <si>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</si>
  <si>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</si>
  <si>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</si>
  <si>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</si>
  <si>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</si>
  <si>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</si>
  <si>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</si>
  <si>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</si>
  <si>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</si>
  <si>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</si>
  <si>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</si>
  <si>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</si>
  <si>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</si>
  <si>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</si>
  <si>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</si>
  <si>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</si>
  <si>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</si>
  <si>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</si>
  <si>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</si>
  <si>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</si>
  <si>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</si>
  <si>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</si>
  <si>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</si>
  <si>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</si>
  <si>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</si>
  <si>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</si>
  <si>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</si>
  <si>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</si>
  <si>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</si>
  <si>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</si>
  <si>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</si>
  <si>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</si>
  <si>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</si>
  <si>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</si>
  <si>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</si>
  <si>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</si>
  <si>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</si>
  <si>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</si>
  <si>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</si>
  <si>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</si>
  <si>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</si>
  <si>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</si>
  <si>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</si>
  <si>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</si>
  <si>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</si>
  <si>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</si>
  <si>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</si>
  <si>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</si>
  <si>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</si>
  <si>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</si>
  <si>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</si>
  <si>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</si>
  <si>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</si>
  <si>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</si>
  <si>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</si>
  <si>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</si>
  <si>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</si>
  <si>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</si>
  <si>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</si>
  <si>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</si>
  <si>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</si>
  <si>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</si>
  <si>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</si>
  <si>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</si>
  <si>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</si>
  <si>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</si>
  <si>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</si>
  <si>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</si>
  <si>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</si>
  <si>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</si>
  <si>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</si>
  <si>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</si>
  <si>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</si>
  <si>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</si>
  <si>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</si>
  <si>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</si>
  <si>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</si>
  <si>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</si>
  <si>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</si>
  <si>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</si>
  <si>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</si>
  <si>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</si>
  <si>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</si>
  <si>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</si>
  <si>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</si>
  <si>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</si>
  <si>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</si>
  <si>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</si>
  <si>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</si>
  <si>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</si>
  <si>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</si>
  <si>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</si>
  <si>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</si>
  <si>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</si>
  <si>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</si>
  <si>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</si>
  <si>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</si>
  <si>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</si>
  <si>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</si>
  <si>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</si>
  <si>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</si>
  <si>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</si>
  <si>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</si>
  <si>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</si>
  <si>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</si>
  <si>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</si>
  <si>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</si>
  <si>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</si>
  <si>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</si>
  <si>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</si>
  <si>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</si>
  <si>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</si>
  <si>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</si>
  <si>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</si>
  <si>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</si>
  <si>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</si>
  <si>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</si>
  <si>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</si>
  <si>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</si>
  <si>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</si>
  <si>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</si>
  <si>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</si>
  <si>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</si>
  <si>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</si>
  <si>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</si>
  <si>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</si>
  <si>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</si>
  <si>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</si>
  <si>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</si>
  <si>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</si>
  <si>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</si>
  <si>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</si>
  <si>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</si>
  <si>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</si>
  <si>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</si>
  <si>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</si>
  <si>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</si>
  <si>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</si>
  <si>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</si>
  <si>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</si>
  <si>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</si>
  <si>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</si>
  <si>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</si>
  <si>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</si>
  <si>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</si>
  <si>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</si>
  <si>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</si>
  <si>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</si>
  <si>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</si>
  <si>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</si>
  <si>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</si>
  <si>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</si>
  <si>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</si>
  <si>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</si>
  <si>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</si>
  <si>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</si>
  <si>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</si>
  <si>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</si>
  <si>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</si>
  <si>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</si>
  <si>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</si>
  <si>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</si>
  <si>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</si>
  <si>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</si>
  <si>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</si>
  <si>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</si>
  <si>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</si>
  <si>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</si>
  <si>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</si>
  <si>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</si>
  <si>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</si>
  <si>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</si>
  <si>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</si>
  <si>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</si>
  <si>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</si>
  <si>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</si>
  <si>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</si>
  <si>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</si>
  <si>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</si>
  <si>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</si>
  <si>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</si>
  <si>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</si>
  <si>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</si>
  <si>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</si>
  <si>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</si>
  <si>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</si>
  <si>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</si>
  <si>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</si>
  <si>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</si>
  <si>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</si>
  <si>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</si>
  <si>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</si>
  <si>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</si>
  <si>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</si>
  <si>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</si>
  <si>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</si>
  <si>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</si>
  <si>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</si>
  <si>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</si>
  <si>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</si>
  <si>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</si>
  <si>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</si>
  <si>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</si>
  <si>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</si>
  <si>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</si>
  <si>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</si>
  <si>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</si>
  <si>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</si>
  <si>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</si>
  <si>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</si>
  <si>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</si>
  <si>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</si>
  <si>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</si>
  <si>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</si>
  <si>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</si>
  <si>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</si>
  <si>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</si>
  <si>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</si>
  <si>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</si>
  <si>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</si>
  <si>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</si>
  <si>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</si>
  <si>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</si>
  <si>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</si>
  <si>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</si>
  <si>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</si>
  <si>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</si>
  <si>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</si>
  <si>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</si>
  <si>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</si>
  <si>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</si>
  <si>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</si>
  <si>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</si>
  <si>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</si>
  <si>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</si>
  <si>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</si>
  <si>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</si>
  <si>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</si>
  <si>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</si>
  <si>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</si>
  <si>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</si>
  <si>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</si>
  <si>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</si>
  <si>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</si>
  <si>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</si>
  <si>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</si>
  <si>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</si>
  <si>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</si>
  <si>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</si>
  <si>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</si>
  <si>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</si>
  <si>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</si>
  <si>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</si>
  <si>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</si>
  <si>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</si>
  <si>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</si>
  <si>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</si>
  <si>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</si>
  <si>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</si>
  <si>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</si>
  <si>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</si>
  <si>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</si>
  <si>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</si>
  <si>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</si>
  <si>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</si>
  <si>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</si>
  <si>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</si>
  <si>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</si>
  <si>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</si>
  <si>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</si>
  <si>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</si>
  <si>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</si>
  <si>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</si>
  <si>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</si>
  <si>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</si>
  <si>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</si>
  <si>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</si>
  <si>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</si>
  <si>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</si>
  <si>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</si>
  <si>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</si>
  <si>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</si>
  <si>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</si>
  <si>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</si>
  <si>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</si>
  <si>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</si>
  <si>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</si>
  <si>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</si>
  <si>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</si>
  <si>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</si>
  <si>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</si>
  <si>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</si>
  <si>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</si>
  <si>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</si>
  <si>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</si>
  <si>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</si>
  <si>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</si>
  <si>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</si>
  <si>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</si>
  <si>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</si>
  <si>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</si>
  <si>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</si>
  <si>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</si>
  <si>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</si>
  <si>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</si>
  <si>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</si>
  <si>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</si>
  <si>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</si>
  <si>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</si>
  <si>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</si>
  <si>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</si>
  <si>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</si>
  <si>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</si>
  <si>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</si>
  <si>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</si>
  <si>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</si>
  <si>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</si>
  <si>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</si>
  <si>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</si>
  <si>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</si>
  <si>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</si>
  <si>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</si>
  <si>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</si>
  <si>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</si>
  <si>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</si>
  <si>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</si>
  <si>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</si>
  <si>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</si>
  <si>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</si>
  <si>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</si>
  <si>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</si>
  <si>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</si>
  <si>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</si>
  <si>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</si>
  <si>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</si>
  <si>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</si>
  <si>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</si>
  <si>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</si>
  <si>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</si>
  <si>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</si>
  <si>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</si>
  <si>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</si>
  <si>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</si>
  <si>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</si>
  <si>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</si>
  <si>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</si>
  <si>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</si>
  <si>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</si>
  <si>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</si>
  <si>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</si>
  <si>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</si>
  <si>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</si>
  <si>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</si>
  <si>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</si>
  <si>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</si>
  <si>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</si>
  <si>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</si>
  <si>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</si>
  <si>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</si>
  <si>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</si>
  <si>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</si>
  <si>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</si>
  <si>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</si>
  <si>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</si>
  <si>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</si>
  <si>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</si>
  <si>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</si>
  <si>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</si>
  <si>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</si>
  <si>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</si>
  <si>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</si>
  <si>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</si>
  <si>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</si>
  <si>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</si>
  <si>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</si>
  <si>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</si>
  <si>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</si>
  <si>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</si>
  <si>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</si>
  <si>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</si>
  <si>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</si>
  <si>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</si>
  <si>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</si>
  <si>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</si>
  <si>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</si>
  <si>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</si>
  <si>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</si>
  <si>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</si>
  <si>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</si>
  <si>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</si>
  <si>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</si>
  <si>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</si>
  <si>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</si>
  <si>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</si>
  <si>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</si>
  <si>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</si>
  <si>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</si>
  <si>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</si>
  <si>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</si>
  <si>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</si>
  <si>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</si>
  <si>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</si>
  <si>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</si>
  <si>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</si>
  <si>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</si>
  <si>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</si>
  <si>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</si>
  <si>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</si>
  <si>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</si>
  <si>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</si>
  <si>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</si>
  <si>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</si>
  <si>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</si>
  <si>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</si>
  <si>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</si>
  <si>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</si>
  <si>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</si>
  <si>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</si>
  <si>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</si>
  <si>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</si>
  <si>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</si>
  <si>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</si>
  <si>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</si>
  <si>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</si>
  <si>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</si>
  <si>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</si>
  <si>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</si>
  <si>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</si>
  <si>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</si>
  <si>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</si>
  <si>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</si>
  <si>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</si>
  <si>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</si>
  <si>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</si>
  <si>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</si>
  <si>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</si>
  <si>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</si>
  <si>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</si>
  <si>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</si>
  <si>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</si>
  <si>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</si>
  <si>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</si>
  <si>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</si>
  <si>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</si>
  <si>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</si>
  <si>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</si>
  <si>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</si>
  <si>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</si>
  <si>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</si>
  <si>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</si>
  <si>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</si>
  <si>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</si>
  <si>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</si>
  <si>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</si>
  <si>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</si>
  <si>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</si>
  <si>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</si>
  <si>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</si>
  <si>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</si>
  <si>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</si>
  <si>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</si>
  <si>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</si>
  <si>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</si>
  <si>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</si>
  <si>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</si>
  <si>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</si>
  <si>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</si>
  <si>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</si>
  <si>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</si>
  <si>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</si>
  <si>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</si>
  <si>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</si>
  <si>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</si>
  <si>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</si>
  <si>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</si>
  <si>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</si>
  <si>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</si>
  <si>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</si>
  <si>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</si>
  <si>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</si>
  <si>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</si>
  <si>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moved ETA: 50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</si>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</sst>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307.97156296296453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45970.919988888891</v>
      </c>
      <c r="H3" s="111"/>
      <c r="I3" s="109" t="str">
        <f>IFERROR(VLOOKUP(D3,DB!A:F,6,0),"")</f>
        <v/>
      </c>
      <c r="J3" s="109" t="str">
        <f>IFERROR(VLOOKUP(D3,DB!A:G,7,0),"")</f>
        <v/>
      </c>
      <c r="K3" s="113"/>
      <c r="L3" s="114" t="str">
        <f>IFERROR(VLOOKUP(D3,DB!A:I,9,0),"")</f>
        <v/>
      </c>
    </row>
    <row r="4" spans="1:15" ht="15" customHeight="1">
      <c r="A4" s="108"/>
      <c r="B4" s="109" t="str">
        <f>IFERROR(VLOOKUP(D4,DB!A:K,11,0),"")</f>
        <v>R1</v>
      </c>
      <c r="C4" s="109"/>
      <c r="D4" s="109" t="s">
        <v>16420</v>
      </c>
      <c r="E4" s="110"/>
      <c r="F4" s="111"/>
      <c r="G4" s="112">
        <f t="shared" ca="1" si="0"/>
        <v>45970.919988888891</v>
      </c>
      <c r="H4" s="111"/>
      <c r="I4" s="109" t="str">
        <f>IFERROR(VLOOKUP(D4,DB!A:F,6,0),"")</f>
        <v>SCECO</v>
      </c>
      <c r="J4" s="109" t="str">
        <f>IFERROR(VLOOKUP(D4,DB!A:G,7,0),"")</f>
        <v>Good+No BB Design</v>
      </c>
      <c r="K4" s="113"/>
      <c r="L4" s="114" t="str">
        <f>IFERROR(VLOOKUP(D4,DB!A:I,9,0),"")</f>
        <v>Latis</v>
      </c>
    </row>
    <row r="5" spans="1:15" ht="15" customHeight="1">
      <c r="A5" s="108"/>
      <c r="B5" s="109" t="str">
        <f>IFERROR(VLOOKUP(D5,DB!A:K,11,0),"")</f>
        <v/>
      </c>
      <c r="C5" s="109"/>
      <c r="D5" s="109"/>
      <c r="E5" s="110"/>
      <c r="F5" s="111"/>
      <c r="G5" s="112">
        <f t="shared" ca="1" si="0"/>
        <v>45970.919988888891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45970.919988888891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45970.919988888891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45970.919988888891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45970.919988888891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45970.919988888891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45970.919988888891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45970.919988888891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45970.919988888891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45970.919988888891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45970.919988888891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45970.919988888891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45970.919988888891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45970.919988888891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45970.919988888891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45970.919988888891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45970.919988888891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45970.919988888891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45970.919988888891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45970.919988888891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45970.919988888891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45970.919988888891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45970.919988888891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45970.919988888891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45970.919988888891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45970.919988888891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45970.919988888891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45970.919988888891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45970.919988888891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45970.919988888891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45970.919988888891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45970.919988888891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45970.919988888891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45970.919988888891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45970.919988888891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45970.919988888891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45970.919988888891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45970.919988888891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45970.919988888891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45970.919988888891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45970.919988888891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45970.919988888891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45970.919988888891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45970.919988888891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45970.919988888891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45970.919988888891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45970.919988888891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45970.919988888891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45970.919988888891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45970.919988888891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45970.919988888891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45970.919988888891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45970.919988888891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45970.919988888891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45970.919988888891</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45970.919988888891</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145.92015092592919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45970.919988888891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45970.919988888891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45970.919988888891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45970.919988888891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45970.919988888891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45970.919988888891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45970.919988888891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45970.919988888891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45970.919988888891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45970.919988888891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45970.919988888891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45970.919988888891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45970.919988888891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45970.919988888891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45970.919988888891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45970.919988888891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45970.919988888891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45970.919988888891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45970.919988888891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45970.919988888891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45970.919988888891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45970.919988888891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45970.919988888891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45970.919988888891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45970.919988888891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45970.919988888891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45970.919988888891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45970.919988888891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45970.919988888891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45970.919988888891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45970.919988888891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45970.919988888891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45970.919988888891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45970.919988888891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45970.919988888891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45970.919988888891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45970.919988888891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45970.919988888891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45970.919988888891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45970.919988888891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45970.919988888891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45970.919988888891</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45970.919988888891</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45970.919988888891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45970.919988888891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45970.919988888891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45970.919988888891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45970.919988888891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45970.919988888891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45970.919988888891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45970.919988888891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45970.919988888891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45970.919988888891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45970.919988888891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45970.919988888891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45970.919988888891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45970.919988888891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45970.919988888891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45970.919988888891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45970.919988888891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45970.919988888891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45970.919988888891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45970.919988888891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45970.919988888891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45970.919988888891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45970.919988888891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45970.919988888891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45970.919988888891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45970.919988888891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45970.919988888891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45970.919988888891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45970.919988888891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45970.919988888891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45970.919988888891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45970.919988888891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45970.919988888891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45970.919988888891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45970.919988888891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45970.919988888891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45970.919988888891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45970.919988888891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45970.919988888891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45970.919988888891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45970.919988888891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45970.919988888891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45970.919988888891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45970.919988888891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45970.919988888891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45970.919988888891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45970.919988888891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45970.919988888891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45970.919988888891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45970.919988888891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45970.919988888891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45970.919988888891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45970.919988888891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45970.919988888891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45970.919988888891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45970.919988888891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45970.919988888891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45970.919988888891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45970.919988888891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45970.919988888891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45970.919988888891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45970.919988888891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45970.919988888891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45970.919988888891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45970.919988888891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45970.919988888891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45970.919988888891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45970.919988888891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45970.919988888891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45970.919988888891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45970.919988888891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45970.919988888891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45970.919988888891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45970.919988888891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45970.919988888891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45970.919988888891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45970.919988888891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45970.919988888891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45970.919988888891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45970.919988888891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45970.919988888891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45970.919988888891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45970.919988888891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45970.919988888891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45970.919988888891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45970.919988888891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45970.919988888891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45970.919988888891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45970.919988888891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45970.919988888891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45970.919988888891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45970.919988888891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45970.919988888891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45970.919988888891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45970.919988888891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45970.919988888891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45970.919988888891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45970.919988888891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45970.919988888891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45970.919988888891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45970.919988888891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45970.919988888891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45970.919988888891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45970.919988888891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45970.919988888891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45970.919988888891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45970.919988888891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45970.919988888891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45970.919988888891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45970.919988888891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45970.919988888891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45970.919988888891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45970.919988888891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45970.919988888891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45970.919988888891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45970.919988888891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45970.919988888891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45970.919988888891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45970.919988888891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45970.919988888891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45970.919988888891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45970.919988888891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45970.919988888891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45970.919988888891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45970.919988888891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45970.919988888891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45970.919988888891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45970.919988888891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45970.919988888891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45970.919988888891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45970.919988888891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45970.919988888891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45970.919988888891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45970.919988888891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45970.919988888891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45970.919988888891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45970.919988888891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45970.919988888891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45970.919988888891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45970.919988888891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45970.919988888891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45970.919988888891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45970.919988888891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45970.919988888891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45970.919988888891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45970.919988888891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45970.919988888891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45970.919988888891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45970.919988888891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45970.919988888891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45970.919988888891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45970.919988888891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45970.919988888891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45970.919988888891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45970.919988888891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45970.919988888891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45970.919988888891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45970.919988888891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45970.919988888891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45970.919988888891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45970.919988888891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45970.919988888891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45970.919988888891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45970.919988888891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45970.919988888891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45970.919988888891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45970.919988888891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45970.919988888891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45970.919988888891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45970.919988888891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45970.919988888891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45970.919988888891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45970.919988888891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45970.919988888891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45970.919988888891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45970.919988888891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45970.919988888891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45970.919988888891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45970.919988888891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45970.919988888891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45970.919988888891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45970.919988888891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45970.919988888891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45970.919988888891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45970.919988888891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45970.919988888891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45970.919988888891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45970.919988888891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45970.919988888891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45970.919988888891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45970.919988888891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45970.919988888891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45970.919988888891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45970.919988888891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45970.919988888891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45970.919988888891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45970.919988888891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45970.919988888891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45970.919988888891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45970.919988888891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45970.919988888891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45970.919988888891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45970.919988888891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45970.919988888891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45970.919988888891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45970.919988888891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45970.919988888891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45970.919988888891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45970.919988888891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45970.919988888891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45970.919988888891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45970.919988888891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45970.919988888891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45970.919988888891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45970.919988888891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45970.919988888891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45970.919988888891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45970.919988888891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45970.919988888891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45970.919988888891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45970.919988888891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45970.919988888891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45970.919988888891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45970.919988888891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45970.919988888891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45970.919988888891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45970.919988888891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45970.919988888891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45970.919988888891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45970.919988888891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45970.919988888891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45970.919988888891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45970.919988888891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45970.919988888891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45970.919988888891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45970.919988888891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45970.919988888891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45970.919988888891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45970.919988888891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45970.919988888891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45970.919988888891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45970.919988888891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45970.919988888891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45970.919988888891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45970.919988888891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45970.919988888891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45970.919988888891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45970.919988888891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45970.919988888891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45970.919988888891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45970.919988888891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45970.919988888891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45970.919988888891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45970.919988888891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45970.919988888891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45970.919988888891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45970.919988888891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45970.919988888891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45970.919988888891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45970.919988888891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45970.919988888891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45970.919988888891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45970.919988888891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45970.919988888891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45970.919988888891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45970.919988888891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45970.919988888891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45970.919988888891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45970.919988888891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45970.919988888891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45970.919988888891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45970.919988888891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45970.919988888891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45970.919988888891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45970.919988888891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45970.919988888891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45970.919988888891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45970.919988888891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45970.919988888891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45970.919988888891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45970.919988888891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45970.919988888891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45970.919988888891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45970.919988888891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45970.919988888891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45970.919988888891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45970.919988888891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45970.919988888891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45970.919988888891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45970.919988888891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45970.919988888891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45970.919988888891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45970.919988888891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45970.919988888891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45970.919988888891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45970.919988888891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45970.919988888891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45970.919988888891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45970.919988888891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45970.919988888891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45970.919988888891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45970.919988888891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45970.919988888891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45970.919988888891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45970.919988888891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45970.919988888891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45970.919988888891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45970.919988888891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45970.919988888891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45970.919988888891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45970.919988888891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45970.919988888891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45970.919988888891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45970.919988888891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45970.919988888891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45970.919988888891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45970.919988888891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45970.919988888891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45970.919988888891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45970.919988888891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45970.919988888891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45970.919988888891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45970.919988888891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45970.919988888891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45970.919988888891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45970.919988888891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45970.919988888891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45970.919988888891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45970.919988888891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45970.919988888891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45970.919988888891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45970.919988888891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45970.919988888891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45970.919988888891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45970.919988888891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45970.919988888891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45970.919988888891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45970.919988888891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45970.919988888891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45970.919988888891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45970.919988888891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45970.919988888891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45970.919988888891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45970.919988888891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45970.919988888891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45970.919988888891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45970.919988888891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45970.919988888891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45970.919988888891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45970.919988888891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45970.919988888891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45970.919988888891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45970.919988888891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45970.919988888891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45970.919988888891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45970.919988888891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45970.919988888891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45970.919988888891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45970.919988888891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45970.919988888891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45970.919988888891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45970.919988888891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45970.919988888891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45970.919988888891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45970.919988888891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45970.919988888891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45970.919988888891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45970.919988888891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45970.919988888891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45970.919988888891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45970.919988888891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45970.919988888891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45970.919988888891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45970.919988888891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45970.919988888891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45970.919988888891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45970.919988888891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45970.919988888891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45970.919988888891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45970.919988888891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45970.919988888891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45970.919988888891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45970.919988888891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45970.919988888891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45970.919988888891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45970.919988888891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45970.919988888891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45970.919988888891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45970.919988888891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45970.919988888891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45970.919988888891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45970.919988888891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45970.919988888891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45970.919988888891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45970.919988888891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45970.919988888891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45970.919988888891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45970.919988888891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45970.919988888891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45970.919988888891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45970.919988888891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45970.919988888891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45970.919988888891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45970.919988888891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45970.919988888891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45970.919988888891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45970.919988888891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45970.919988888891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45970.919988888891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45970.919988888891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45970.919988888891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45970.919988888891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45970.919988888891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45970.919988888891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45970.919988888891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45970.919988888891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45970.919988888891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45970.919988888891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45970.919988888891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45970.919988888891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45970.919988888891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45970.919988888891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45970.919988888891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45970.919988888891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45970.919988888891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45970.919988888891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45970.919988888891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45970.919988888891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45970.919988888891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45970.919988888891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45970.919988888891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45970.919988888891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45970.919988888891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45970.919988888891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45970.919988888891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45970.919988888891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45970.919988888891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45970.919988888891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45970.919988888891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45970.919988888891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45970.919988888891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45970.919988888891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45970.919988888891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45970.919988888891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45970.919988888891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45970.919988888891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45970.919988888891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45970.919988888891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45970.919988888891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45970.919988888891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45970.919988888891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45970.919988888891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45970.919988888891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45970.919988888891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45970.919988888891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45970.919988888891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45970.919988888891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45970.919988888891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45970.919988888891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45970.919988888891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45970.919988888891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45970.919988888891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45970.919988888891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45970.919988888891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45970.919988888891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45970.919988888891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45970.919988888891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45970.919988888891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45970.919988888891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45970.919988888891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45970.919988888891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45970.919988888891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45970.919988888891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45970.919988888891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45970.919988888891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45970.919988888891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45970.919988888891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45970.919988888891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45970.919988888891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45970.919988888891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45970.919988888891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45970.919988888891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45970.919988888891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45970.919988888891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45970.919988888891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45970.919988888891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45970.919988888891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45970.919988888891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45970.919988888891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45970.919988888891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45970.919988888891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45970.919988888891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45970.919988888891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45970.919988888891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45970.919988888891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45970.919988888891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45970.919988888891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45970.919988888891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45970.919988888891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45970.919988888891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45970.919988888891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45970.919988888891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45970.919988888891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45970.919988888891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45970.919988888891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45970.919988888891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45970.919988888891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45970.919988888891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45970.919988888891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45970.919988888891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45970.919988888891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45970.919988888891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45970.919988888891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45970.919988888891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45970.919988888891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45970.919988888891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45970.919988888891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45970.919988888891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45970.919988888891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45970.919988888891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45970.919988888891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45970.919988888891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45970.919988888891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45970.919988888891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45970.919988888891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45970.919988888891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45970.919988888891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45970.919988888891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45970.919988888891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45970.919988888891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45970.919988888891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45970.919988888891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45970.919988888891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45970.919988888891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45970.919988888891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45970.919988888891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45970.919988888891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45970.919988888891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45970.919988888891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45970.919988888891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45970.919988888891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45970.919988888891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45970.919988888891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45970.919988888891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45970.919988888891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45970.919988888891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45970.919988888891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45970.919988888891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45970.919988888891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45970.919988888891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45970.919988888891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45970.919988888891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45970.919988888891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45970.919988888891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45970.919988888891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45970.919988888891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45970.919988888891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45970.919988888891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45970.919988888891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45970.919988888891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45970.919988888891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45970.919988888891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45970.919988888891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45970.919988888891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45970.919988888891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45970.919988888891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45970.919988888891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45970.919988888891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45970.919988888891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45970.919988888891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45970.919988888891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45970.919988888891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45970.919988888891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45970.919988888891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45970.919988888891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45970.919988888891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45970.919988888891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45970.919988888891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45970.919988888891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45970.919988888891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45970.919988888891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45970.919988888891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45970.919988888891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45970.919988888891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45970.919988888891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45970.919988888891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45970.919988888891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45970.919988888891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45970.919988888891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45970.919988888891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45970.919988888891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45970.919988888891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45970.919988888891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45970.919988888891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45970.919988888891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45970.919988888891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45970.919988888891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45970.919988888891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45970.919988888891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45970.919988888891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45970.919988888891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45970.919988888891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45970.919988888891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45970.919988888891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45970.919988888891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45970.919988888891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45970.919988888891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45970.919988888891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45970.919988888891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45970.919988888891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45970.919988888891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45970.919988888891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45970.919988888891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45970.919988888891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45970.919988888891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45970.919988888891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45970.919988888891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45970.919988888891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45970.919988888891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45970.919988888891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45970.919988888891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45970.919988888891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45970.919988888891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45970.919988888891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45970.919988888891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45970.919988888891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45970.919988888891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45970.919988888891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45970.919988888891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45970.919988888891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45970.919988888891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45970.919988888891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45970.919988888891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45970.919988888891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45970.919988888891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45970.919988888891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45970.919988888891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45970.919988888891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45970.919988888891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45970.919988888891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45970.919988888891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45970.919988888891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45970.919988888891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45970.919988888891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45970.919988888891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45970.919988888891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45970.919988888891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45970.919988888891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45970.919988888891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45970.919988888891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45970.919988888891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45970.919988888891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45970.919988888891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45970.919988888891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45970.919988888891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45970.919988888891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45970.919988888891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45970.919988888891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45970.919988888891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45970.919988888891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45970.919988888891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45970.919988888891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45970.919988888891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45970.919988888891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45970.919988888891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45970.919988888891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45970.919988888891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45970.919988888891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45970.919988888891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45970.919988888891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45970.919988888891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45970.919988888891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45970.919988888891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45970.919988888891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45970.919988888891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45970.919988888891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45970.919988888891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45970.919988888891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45970.919988888891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45970.919988888891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45970.919988888891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45970.919988888891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45970.919988888891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45970.919988888891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45970.919988888891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45970.919988888891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45970.919988888891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45970.919988888891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45970.919988888891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45970.919988888891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45970.919988888891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45970.919988888891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45970.919988888891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45970.919988888891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45970.919988888891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45970.919988888891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45970.919988888891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45970.919988888891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45970.919988888891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45970.919988888891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45970.919988888891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45970.919988888891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45970.919988888891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45970.919988888891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45970.919988888891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45970.919988888891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45970.919988888891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45970.919988888891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45970.919988888891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45970.919988888891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45970.919988888891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45970.919988888891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45970.919988888891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45970.919988888891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45970.919988888891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45970.919988888891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45970.919988888891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45970.919988888891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45970.919988888891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45970.919988888891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45970.919988888891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45970.919988888891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45970.919988888891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45970.919988888891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45970.919988888891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45970.919988888891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45970.919988888891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45970.919988888891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45970.919988888891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45970.919988888891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45970.919988888891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45970.919988888891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45970.919988888891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45970.919988888891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45970.919988888891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45970.919988888891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45970.919988888891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45970.919988888891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45970.919988888891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45970.919988888891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45970.919988888891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45970.919988888891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45970.919988888891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45970.919988888891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45970.919988888891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45970.919988888891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45970.919988888891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45970.919988888891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45970.919988888891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45970.919988888891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45970.919988888891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45970.919988888891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45970.919988888891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45970.919988888891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45970.919988888891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45970.919988888891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45970.919988888891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45970.919988888891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45970.919988888891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45970.919988888891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45970.919988888891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45970.919988888891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45970.919988888891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45970.919988888891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45970.919988888891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45970.919988888891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45970.919988888891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45970.919988888891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45970.919988888891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45970.919988888891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45970.919988888891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45970.919988888891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45970.919988888891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45970.919988888891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45970.919988888891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45970.919988888891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45970.919988888891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45970.919988888891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45970.919988888891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45970.919988888891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45970.919988888891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45970.919988888891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45970.919988888891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45970.919988888891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45970.919988888891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45970.919988888891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45970.919988888891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45970.919988888891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45970.919988888891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45970.919988888891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45970.919988888891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45970.919988888891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45970.919988888891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45970.919988888891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45970.919988888891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45970.919988888891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45970.919988888891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45970.919988888891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45970.919988888891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45970.919988888891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45970.919988888891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45970.919988888891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45970.919988888891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45970.919988888891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45970.919988888891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45970.919988888891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45970.919988888891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45970.919988888891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45970.919988888891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45970.919988888891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45970.919988888891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45970.919988888891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45970.919988888891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45970.919988888891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45970.919988888891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45970.919988888891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45970.919988888891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45970.919988888891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45970.919988888891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45970.919988888891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45970.919988888891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45970.919988888891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45970.919988888891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45970.919988888891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45970.919988888891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45970.919988888891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45970.919988888891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45970.919988888891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45970.919988888891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45970.919988888891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45970.919988888891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45970.919988888891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45970.919988888891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45970.919988888891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45970.919988888891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45970.919988888891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45970.919988888891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45970.919988888891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45970.919988888891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45970.919988888891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45970.919988888891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45970.919988888891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45970.919988888891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45970.919988888891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45970.919988888891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45970.919988888891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45970.919988888891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45970.919988888891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45970.919988888891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45970.919988888891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45970.919988888891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45970.919988888891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45970.919988888891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45970.919988888891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45970.919988888891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45970.919988888891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45970.919988888891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45970.919988888891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45970.919988888891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45970.919988888891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45970.919988888891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45970.919988888891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45970.919988888891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45970.919988888891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45970.919988888891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45970.919988888891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45970.919988888891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45970.919988888891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45970.919988888891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45970.919988888891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45970.919988888891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45970.919988888891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45970.919988888891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45970.919988888891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45970.919988888891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45970.919988888891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45970.919988888891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45970.919988888891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45970.919988888891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45970.919988888891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45970.919988888891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45970.919988888891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45970.919988888891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45970.919988888891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45970.919988888891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45970.919988888891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45970.919988888891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45970.919988888891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45970.919988888891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45970.919988888891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45970.919988888891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45970.919988888891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45970.919988888891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45970.919988888891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45970.919988888891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45970.919988888891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45970.919988888891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45970.919988888891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45970.919988888891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45970.919988888891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45970.919988888891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45970.919988888891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45970.919988888891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45970.919988888891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45970.919988888891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45970.919988888891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45970.919988888891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45970.919988888891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45970.919988888891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45970.919988888891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45970.919988888891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45970.919988888891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45970.919988888891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45970.919988888891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45970.919988888891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45970.919988888891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45970.919988888891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45970.919988888891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45970.919988888891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45970.919988888891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45970.919988888891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45970.919988888891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45970.919988888891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45970.919988888891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45970.919988888891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45970.919988888891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45970.919988888891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45970.919988888891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45970.919988888891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45970.919988888891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45970.919988888891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45970.919988888891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45970.919988888891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45970.919988888891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45970.919988888891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45970.919988888891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45970.919988888891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45970.919988888891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45970.919988888891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45970.919988888891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45970.919988888891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45970.919988888891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45970.919988888891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45970.919988888891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45970.919988888891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45970.919988888891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45970.919988888891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45970.919988888891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45970.919988888891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45970.919988888891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45970.919988888891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45970.919988888891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45970.919988888891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45970.919988888891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45970.919988888891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45970.919988888891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45970.919988888891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45970.919988888891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45970.919988888891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45970.919988888891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45970.919988888891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45970.919988888891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45970.919988888891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45970.919988888891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45970.919988888891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45970.919988888891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45970.919988888891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45970.919988888891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45970.919988888891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45970.919988888891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45970.919988888891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45970.919988888891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45970.919988888891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45970.919988888891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45970.919988888891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45970.919988888891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45970.919988888891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45970.919988888891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45970.919988888891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45970.919988888891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45970.919988888891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45970.919988888891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45970.919988888891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45970.919988888891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45970.919988888891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45970.919988888891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45970.919988888891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45970.919988888891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45970.919988888891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45970.919988888891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45970.919988888891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45970.919988888891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45970.919988888891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45970.919988888891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45970.919988888891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45970.919988888891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45970.919988888891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45970.919988888891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45970.919988888891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45970.919988888891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45970.919988888891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45970.919988888891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45970.919988888891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45970.919988888891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45970.919988888891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45970.919988888891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45970.919988888891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45970.919988888891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45970.919988888891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45970.919988888891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45970.919988888891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45970.919988888891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45970.919988888891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45970.919988888891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45970.919988888891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45970.919988888891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45970.919988888891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45970.919988888891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45970.919988888891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45970.919988888891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45970.919988888891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45970.919988888891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45970.919988888891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45970.919988888891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45970.919988888891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45970.919988888891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45970.919988888891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45970.919988888891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45970.919988888891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45970.919988888891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45970.919988888891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45970.919988888891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45970.919988888891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45970.919988888891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45970.919988888891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45970.919988888891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45970.919988888891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45970.919988888891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45970.919988888891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45970.919988888891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45970.919988888891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45970.919988888891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45970.919988888891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45970.919988888891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45970.919988888891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45970.919988888891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45970.919988888891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45970.919988888891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45970.919988888891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45970.919988888891</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267.43927129629446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0.1206833333344548</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45970.919988888891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45970.919988888891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45970.919988888891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45970.919988888891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45970.919988888891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45970.919988888891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45970.919988888891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45970.919988888891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45970.919988888891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45970.919988888891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45970.919988888891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45970.919988888891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45970.919988888891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45970.919988888891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45970.919988888891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45970.919988888891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45970.919988888891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45970.919988888891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45970.919988888891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45970.919988888891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45970.919988888891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45970.919988888891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45970.919988888891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45970.919988888891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45970.919988888891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45970.919988888891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45970.919988888891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45970.919988888891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45970.919988888891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45970.919988888891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45970.919988888891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45970.919988888891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45970.919988888891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45970.919988888891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45970.919988888891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45970.919988888891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45970.919988888891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45970.919988888891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45970.919988888891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45970.919988888891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45970.919988888891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45970.919988888891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45970.919988888891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45970.919988888891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45970.919988888891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45970.919988888891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45970.919988888891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45970.919988888891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45970.919988888891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45970.919988888891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45970.919988888891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45970.919988888891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45970.919988888891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45970.919988888891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45970.919988888891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45970.919988888891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45970.919988888891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45970.919988888891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45970.919988888891</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79.087928703702346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44.731111574074021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22.258877777778252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ht="30.75">
      <c r="A6" s="124" t="s">
        <v>39117</v>
      </c>
      <c r="B6" s="124" t="str">
        <f>IFERROR(VLOOKUP(D6,DB!A:K,11,0),"")</f>
        <v>R5</v>
      </c>
      <c r="C6" s="124">
        <v>1</v>
      </c>
      <c r="D6" s="124" t="s">
        <v>38341</v>
      </c>
      <c r="E6" s="124" t="s">
        <v>39021</v>
      </c>
      <c r="F6" s="125" t="s">
        <v>39118</v>
      </c>
      <c r="G6" s="126" t="str">
        <f t="shared" ca="1" si="1"/>
        <v/>
      </c>
      <c r="H6" s="125">
        <v>45970.859131944446</v>
      </c>
      <c r="I6" s="124" t="str">
        <f>IFERROR(VLOOKUP(D6,DB!A:F,6,0),"")</f>
        <v>SCECO</v>
      </c>
      <c r="J6" s="124" t="str">
        <f>IFERROR(VLOOKUP(D6,DB!A:G,7,0),"")</f>
        <v>Haj Removal</v>
      </c>
      <c r="K6" s="124" t="s">
        <v>39119</v>
      </c>
      <c r="L6" s="124" t="str">
        <f>IFERROR(VLOOKUP(D6,DB!A:I,9,0),"")</f>
        <v>Latis</v>
      </c>
    </row>
    <row r="7" spans="1:13">
      <c r="A7" s="124"/>
      <c r="B7" s="124" t="str">
        <f>IFERROR(VLOOKUP(D7,DB!A:K,11,0),"")</f>
        <v/>
      </c>
      <c r="C7" s="124"/>
      <c r="D7" s="124"/>
      <c r="E7" s="124"/>
      <c r="F7" s="125"/>
      <c r="G7" s="126">
        <f t="shared" ca="1" si="1"/>
        <v>45970.919988888891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45970.919988888891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45970.919988888891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45970.919988888891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45970.919988888891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45970.919988888891</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45970.919988888891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45970.919988888891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45970.919988888891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45970.919988888891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45970.919988888891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45970.919988888891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45970.919988888891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45970.919988888891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45970.919988888891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45970.919988888891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45970.919988888891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45970.919988888891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45970.919988888891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45970.919988888891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45970.919988888891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45970.919988888891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45970.919988888891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45970.919988888891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45970.919988888891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45970.919988888891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45970.919988888891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45970.919988888891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45970.919988888891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45970.919988888891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45970.919988888891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45970.919988888891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45970.919988888891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45970.919988888891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45970.919988888891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45970.919988888891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45970.919988888891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45970.919988888891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45970.919988888891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45970.919988888891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45970.919988888891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45970.919988888891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45970.919988888891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45970.919988888891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45970.919988888891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45970.919988888891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45970.919988888891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45970.919988888891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45970.919988888891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45970.919988888891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45970.919988888891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45970.919988888891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45970.919988888891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45970.919988888891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45970.919988888891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45970.919988888891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45970.919988888891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45970.919988888891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45970.919988888891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45970.919988888891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45970.919988888891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45970.919988888891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45970.919988888891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45970.919988888891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45970.919988888891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45970.919988888891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45970.919988888891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45970.919988888891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45970.919988888891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45970.919988888891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45970.919988888891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45970.919988888891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45970.919988888891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45970.919988888891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45970.919988888891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45970.919988888891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45970.919988888891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45970.919988888891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45970.919988888891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45970.919988888891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45970.919988888891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45970.919988888891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45970.919988888891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45970.919988888891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45970.919988888891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45970.919988888891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45970.919988888891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45970.919988888891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45970.919988888891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45970.919988888891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45970.919988888891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45970.919988888891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45970.919988888891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45970.919988888891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45970.919988888891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45970.919988888891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45970.919988888891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45970.919988888891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45970.919988888891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45970.919988888891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45970.919988888891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45970.919988888891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45970.919988888891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45970.919988888891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45970.919988888891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45970.919988888891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45970.919988888891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45970.919988888891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45970.919988888891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45970.919988888891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45970.919988888891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45970.919988888891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45970.919988888891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45970.919988888891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45970.919988888891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45970.919988888891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45970.919988888891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45970.919988888891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45970.919988888891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45970.919988888891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45970.919988888891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45970.919988888891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45970.919988888891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45970.919988888891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45970.919988888891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45970.919988888891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45970.919988888891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45970.919988888891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45970.919988888891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45970.919988888891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45970.919988888891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45970.919988888891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45970.919988888891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45970.919988888891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45970.919988888891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45970.919988888891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45970.919988888891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45970.919988888891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45970.919988888891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45970.919988888891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45970.919988888891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45970.919988888891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45970.919988888891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45970.919988888891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45970.919988888891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45970.919988888891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45970.919988888891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45970.919988888891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45970.919988888891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45970.919988888891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45970.919988888891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45970.919988888891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45970.919988888891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45970.919988888891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45970.919988888891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45970.919988888891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45970.919988888891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45970.919988888891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45970.919988888891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45970.919988888891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45970.919988888891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45970.919988888891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45970.919988888891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45970.919988888891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45970.919988888891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45970.919988888891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45970.919988888891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45970.919988888891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45970.919988888891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45970.919988888891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45970.919988888891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45970.919988888891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45970.919988888891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45970.919988888891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45970.919988888891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45970.919988888891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45970.919988888891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45970.919988888891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45970.919988888891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45970.919988888891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45970.919988888891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45970.919988888891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45970.919988888891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45970.919988888891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45970.919988888891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45970.919988888891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45970.919988888891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45970.919988888891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45970.919988888891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45970.919988888891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45970.919988888891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45970.919988888891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45970.919988888891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45970.919988888891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45970.919988888891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45970.919988888891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45970.919988888891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45970.919988888891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45970.919988888891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45970.919988888891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45970.919988888891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45970.919988888891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45970.919988888891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45970.919988888891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45970.919988888891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45970.919988888891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45970.919988888891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45970.919988888891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45970.919988888891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45970.919988888891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45970.919988888891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45970.919988888891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45970.919988888891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45970.919988888891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45970.919988888891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45970.919988888891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45970.919988888891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45970.919988888891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45970.919988888891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45970.919988888891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45970.919988888891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45970.919988888891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45970.919988888891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45970.919988888891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45970.919988888891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45970.919988888891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45970.919988888891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45970.919988888891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45970.919988888891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45970.919988888891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45970.919988888891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45970.919988888891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45970.919988888891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45970.919988888891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45970.919988888891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45970.919988888891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45970.919988888891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45970.919988888891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45970.919988888891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45970.919988888891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45970.919988888891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45970.919988888891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45970.919988888891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45970.919988888891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45970.919988888891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45970.919988888891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45970.919988888891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45970.919988888891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45970.919988888891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45970.919988888891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45970.919988888891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45970.919988888891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45970.919988888891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45970.919988888891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45970.919988888891</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A6" sqref="A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39120</v>
      </c>
      <c r="B2" s="155" t="str">
        <f>IFERROR(VLOOKUP(D2,DB!A:K,11,0),"")</f>
        <v>R6</v>
      </c>
      <c r="C2" s="156">
        <v>1</v>
      </c>
      <c r="D2" s="155" t="s">
        <v>35650</v>
      </c>
      <c r="E2" s="153" t="s">
        <v>39021</v>
      </c>
      <c r="F2" s="157">
        <v>45970.686331018522</v>
      </c>
      <c r="G2" s="158">
        <f t="shared" ref="G2:G13" ca="1" si="0">IFERROR(NOW()-F2,"-")</f>
        <v>0.23365787036891561</v>
      </c>
      <c r="H2" s="157">
        <v>45970.68136574074</v>
      </c>
      <c r="I2" s="155" t="str">
        <f>IFERROR(VLOOKUP(D2,DB!A:F,6,0),"")</f>
        <v>Generator-SG</v>
      </c>
      <c r="J2" s="155" t="str">
        <f>IFERROR(VLOOKUP(D2,DB!A:G,7,0),"")</f>
        <v>Dead</v>
      </c>
      <c r="K2" s="159" t="s">
        <v>39121</v>
      </c>
      <c r="L2" s="155" t="str">
        <f>IFERROR(VLOOKUP(D2,DB!A:I,9,0),"")</f>
        <v>Latis</v>
      </c>
    </row>
    <row r="3" spans="1:16382" ht="31.5" customHeight="1">
      <c r="A3" s="141"/>
      <c r="B3" s="142" t="str">
        <f>IFERROR(VLOOKUP(D3,DB!A:K,11,0),"")</f>
        <v/>
      </c>
      <c r="C3" s="143"/>
      <c r="D3" s="142"/>
      <c r="E3" s="124"/>
      <c r="F3" s="144"/>
      <c r="G3" s="105">
        <f t="shared" ca="1" si="0"/>
        <v>45970.919988888891</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45970.919988888891</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45970.919988888891</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45970.919988888891</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45970.919988888891</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45970.919988888891</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45970.919988888891</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45970.919988888891</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45970.919988888891</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45970.919988888891</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45970.919988888891</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45970.919988888891</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45970.919988888891</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45970.919988888891</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45970.919988888891</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45970.919988888891</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45970.919988888891</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45970.919988888891</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45970.919988888891</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45970.919988888891</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45970.919988888891</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45970.919988888891</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45970.919988888891</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45970.919988888891</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45970.919988888891</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45970.919988888891</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45970.919988888891</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45970.919988888891</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45970.919988888891</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45970.919988888891</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45970.919988888891</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45970.919988888891</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45970.919988888891</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45970.919988888891</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45970.919988888891</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45970.919988888891</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45970.919988888891</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45970.919988888891</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45970.919988888891</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45970.919988888891</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45970.919988888891</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45970.919988888891</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45970.919988888891</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45970.919988888891</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45970.919988888891</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45970.919988888891</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45970.919988888891</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45970.919988888891</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45970.919988888891</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45970.919988888891</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45970.919988888891</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45970.919988888891</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45970.919988888891</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45970.919988888891</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45970.919988888891</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45970.919988888891</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45970.919988888891</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45970.919988888891</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45970.919988888891</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45970.919988888891</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45970.919988888891</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45970.919988888891</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45970.919988888891</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45970.919988888891</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45970.919988888891</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45970.919988888891</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45970.919988888891</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45970.919988888891</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45970.919988888891</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45970.919988888891</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45970.919988888891</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45970.919988888891</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45970.919988888891</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45970.919988888891</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45970.919988888891</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45970.919988888891</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45970.919988888891</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45970.919988888891</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45970.919988888891</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45970.919988888891</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45970.919988888891</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45970.919988888891</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45970.919988888891</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45970.919988888891</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45970.919988888891</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45970.919988888891</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45970.919988888891</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45970.919988888891</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45970.919988888891</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45970.919988888891</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45970.919988888891</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45970.919988888891</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45970.919988888891</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45970.919988888891</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45970.919988888891</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45970.919988888891</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45970.919988888891</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45970.919988888891</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45970.919988888891</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45970.919988888891</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45970.919988888891</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45970.919988888891</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45970.919988888891</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45970.919988888891</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45970.919988888891</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45970.919988888891</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45970.919988888891</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45970.919988888891</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45970.919988888891</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45970.919988888891</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45970.919988888891</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45970.919988888891</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45970.919988888891</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45970.919988888891</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45970.919988888891</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45970.919988888891</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45970.919988888891</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45970.919988888891</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45970.919988888891</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45970.919988888891</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45970.919988888891</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45970.919988888891</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45970.919988888891</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45970.919988888891</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45970.919988888891</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45970.919988888891</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45970.919988888891</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45970.919988888891</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45970.919988888891</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45970.919988888891</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45970.919988888891</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45970.919988888891</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45970.919988888891</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45970.919988888891</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45970.919988888891</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45970.919988888891</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45970.919988888891</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45970.919988888891</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45970.919988888891</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45970.919988888891</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45970.919988888891</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45970.919988888891</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45970.919988888891</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45970.919988888891</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45970.919988888891</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45970.919988888891</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45970.919988888891</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45970.919988888891</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45970.919988888891</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45970.919988888891</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45970.919988888891</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45970.919988888891</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45970.919988888891</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45970.919988888891</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45970.919988888891</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45970.919988888891</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45970.919988888891</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45970.919988888891</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45970.919988888891</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45970.919988888891</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45970.919988888891</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45970.919988888891</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45970.919988888891</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45970.919988888891</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45970.919988888891</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45970.919988888891</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45970.919988888891</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45970.919988888891</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45970.919988888891</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45970.919988888891</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45970.919988888891</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45970.919988888891</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45970.919988888891</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2025-11-09T19:04:49Z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