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08" documentId="13_ncr:1_{F6CB121F-512D-4AA6-A0C1-0FB36C537598}" xr6:coauthVersionLast="47" xr6:coauthVersionMax="47" xr10:uidLastSave="{C852FE2C-1E0D-4B96-8354-B9ABFF080851}"/>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J3" i="1"/>
  <c r="J4" i="1"/>
  <c r="J5" i="1"/>
  <c r="J6" i="1"/>
  <c r="J7" i="1"/>
  <c r="J8" i="1"/>
  <c r="J9" i="1"/>
  <c r="J10" i="1"/>
  <c r="J11" i="1"/>
  <c r="J12" i="1"/>
  <c r="J13" i="1"/>
  <c r="J14" i="1"/>
  <c r="J15" i="1"/>
  <c r="J16" i="1"/>
  <c r="J17" i="1"/>
  <c r="J18" i="1"/>
  <c r="J19" i="1"/>
  <c r="J20" i="1"/>
  <c r="J21" i="1"/>
  <c r="J22" i="1"/>
  <c r="J23" i="1"/>
  <c r="J24" i="1"/>
  <c r="J25" i="1"/>
  <c r="I3" i="1"/>
  <c r="I4" i="1"/>
  <c r="I5" i="1"/>
  <c r="I6" i="1"/>
  <c r="I7" i="1"/>
  <c r="I8" i="1"/>
  <c r="I9" i="1"/>
  <c r="I10" i="1"/>
  <c r="I11" i="1"/>
  <c r="I12" i="1"/>
  <c r="I13" i="1"/>
  <c r="I14" i="1"/>
  <c r="I15" i="1"/>
  <c r="I16" i="1"/>
  <c r="I17" i="1"/>
  <c r="I18" i="1"/>
  <c r="I19" i="1"/>
  <c r="I20" i="1"/>
  <c r="I21" i="1"/>
  <c r="I22" i="1"/>
  <c r="I23" i="1"/>
  <c r="I24" i="1"/>
  <c r="I25" i="1"/>
  <c r="G3" i="1"/>
  <c r="G5" i="1"/>
  <c r="G6" i="1"/>
  <c r="G7" i="1"/>
  <c r="G8" i="1"/>
  <c r="G9" i="1"/>
  <c r="G10" i="1"/>
  <c r="G11" i="1"/>
  <c r="G12" i="1"/>
  <c r="G13" i="1"/>
  <c r="G14" i="1"/>
  <c r="G15" i="1"/>
  <c r="G16" i="1"/>
  <c r="G17" i="1"/>
  <c r="G18" i="1"/>
  <c r="G19" i="1"/>
  <c r="G20" i="1"/>
  <c r="G21" i="1"/>
  <c r="G22" i="1"/>
  <c r="G23" i="1"/>
  <c r="G24" i="1"/>
  <c r="G25" i="1"/>
  <c r="B4" i="1"/>
  <c r="B5" i="1"/>
  <c r="B6" i="1"/>
  <c r="B7" i="1"/>
  <c r="B8" i="1"/>
  <c r="B9" i="1"/>
  <c r="B10" i="1"/>
  <c r="B11" i="1"/>
  <c r="B12" i="1"/>
  <c r="B13" i="1"/>
  <c r="B14" i="1"/>
  <c r="B15" i="1"/>
  <c r="B16" i="1"/>
  <c r="B17" i="1"/>
  <c r="B18" i="1"/>
  <c r="B19" i="1"/>
  <c r="B20" i="1"/>
  <c r="B21" i="1"/>
  <c r="B22" i="1"/>
  <c r="B23" i="1"/>
  <c r="B24" i="1"/>
  <c r="B2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<sst xmlns="http://schemas.openxmlformats.org/spreadsheetml/2006/main" count="180297" uniqueCount="39133">
  <si>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</si>
  <si>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</si>
  <si>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</si>
  <si>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</si>
  <si>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</si>
  <si>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</si>
  <si>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</si>
  <si>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</si>
  <si>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</si>
  <si>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</si>
  <si>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</si>
  <si>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</si>
  <si>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</si>
  <si>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</si>
  <si>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</si>
  <si>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</si>
  <si>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</si>
  <si>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</si>
  <si>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</si>
  <si>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</si>
  <si>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</si>
  <si>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</si>
  <si>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</si>
  <si>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</si>
  <si>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</si>
  <si>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</si>
  <si>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</si>
  <si>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</si>
  <si>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</si>
  <si>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</si>
  <si>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</si>
  <si>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</si>
  <si>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</si>
  <si>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</si>
  <si>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</si>
  <si>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</si>
  <si>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</si>
  <si>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</si>
  <si>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</si>
  <si>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</si>
  <si>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</si>
  <si>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</si>
  <si>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</si>
  <si>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</si>
  <si>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</si>
  <si>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</si>
  <si>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</si>
  <si>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</si>
  <si>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</si>
  <si>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</si>
  <si>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</si>
  <si>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</si>
  <si>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</si>
  <si>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</si>
  <si>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</si>
  <si>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</si>
  <si>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</si>
  <si>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</si>
  <si>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</si>
  <si>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</si>
  <si>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</si>
  <si>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</si>
  <si>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</si>
  <si>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</si>
  <si>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</si>
  <si>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</si>
  <si>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</si>
  <si>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</si>
  <si>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</si>
  <si>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</si>
  <si>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</si>
  <si>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</si>
  <si>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</si>
  <si>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</si>
  <si>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</si>
  <si>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</si>
  <si>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</si>
  <si>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</si>
  <si>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</si>
  <si>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</si>
  <si>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</si>
  <si>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</si>
  <si>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</si>
  <si>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</si>
  <si>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</si>
  <si>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</si>
  <si>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</si>
  <si>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</si>
  <si>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</si>
  <si>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</si>
  <si>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</si>
  <si>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</si>
  <si>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</si>
  <si>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</si>
  <si>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</si>
  <si>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</si>
  <si>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</si>
  <si>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</si>
  <si>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</si>
  <si>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</si>
  <si>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</si>
  <si>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</si>
  <si>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</si>
  <si>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</si>
  <si>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</si>
  <si>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</si>
  <si>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</si>
  <si>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</si>
  <si>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</si>
  <si>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</si>
  <si>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</si>
  <si>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</si>
  <si>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</si>
  <si>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</si>
  <si>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</si>
  <si>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</si>
  <si>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</si>
  <si>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</si>
  <si>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</si>
  <si>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</si>
  <si>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</si>
  <si>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</si>
  <si>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</si>
  <si>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</si>
  <si>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</si>
  <si>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</si>
  <si>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</si>
  <si>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</si>
  <si>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</si>
  <si>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</si>
  <si>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</si>
  <si>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</si>
  <si>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</si>
  <si>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</si>
  <si>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</si>
  <si>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</si>
  <si>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</si>
  <si>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</si>
  <si>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</si>
  <si>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</si>
  <si>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</si>
  <si>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</si>
  <si>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</si>
  <si>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</si>
  <si>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</si>
  <si>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</si>
  <si>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</si>
  <si>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</si>
  <si>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</si>
  <si>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</si>
  <si>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</si>
  <si>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</si>
  <si>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</si>
  <si>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</si>
  <si>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</si>
  <si>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</si>
  <si>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</si>
  <si>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</si>
  <si>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</si>
  <si>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</si>
  <si>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</si>
  <si>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</si>
  <si>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</si>
  <si>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</si>
  <si>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</si>
  <si>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</si>
  <si>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</si>
  <si>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</si>
  <si>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</si>
  <si>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</si>
  <si>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</si>
  <si>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</si>
  <si>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</si>
  <si>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</si>
  <si>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</si>
  <si>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</si>
  <si>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</si>
  <si>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</si>
  <si>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</si>
  <si>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</si>
  <si>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</si>
  <si>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</si>
  <si>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</si>
  <si>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</si>
  <si>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</si>
  <si>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</si>
  <si>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</si>
  <si>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</si>
  <si>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</si>
  <si>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</si>
  <si>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</si>
  <si>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</si>
  <si>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</si>
  <si>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</si>
  <si>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</si>
  <si>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</si>
  <si>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</si>
  <si>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</si>
  <si>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</si>
  <si>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</si>
  <si>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</si>
  <si>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</si>
  <si>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</si>
  <si>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</si>
  <si>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</si>
  <si>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</si>
  <si>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</si>
  <si>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</si>
  <si>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</si>
  <si>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</si>
  <si>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</si>
  <si>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</si>
  <si>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</si>
  <si>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</si>
  <si>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</si>
  <si>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</si>
  <si>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</si>
  <si>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</si>
  <si>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</si>
  <si>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</si>
  <si>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</si>
  <si>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</si>
  <si>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</si>
  <si>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</si>
  <si>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</si>
  <si>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</si>
  <si>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</si>
  <si>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</si>
  <si>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</si>
  <si>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</si>
  <si>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</si>
  <si>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</si>
  <si>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</si>
  <si>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</si>
  <si>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</si>
  <si>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</si>
  <si>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</si>
  <si>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</si>
  <si>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</si>
  <si>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</si>
  <si>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</si>
  <si>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</si>
  <si>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</si>
  <si>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</si>
  <si>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</si>
  <si>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</si>
  <si>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</si>
  <si>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</si>
  <si>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</si>
  <si>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</si>
  <si>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</si>
  <si>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</si>
  <si>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</si>
  <si>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</si>
  <si>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</si>
  <si>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</si>
  <si>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</si>
  <si>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</si>
  <si>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</si>
  <si>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</si>
  <si>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</si>
  <si>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</si>
  <si>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</si>
  <si>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</si>
  <si>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</si>
  <si>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</si>
  <si>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</si>
  <si>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</si>
  <si>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</si>
  <si>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</si>
  <si>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</si>
  <si>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</si>
  <si>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</si>
  <si>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</si>
  <si>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</si>
  <si>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</si>
  <si>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</si>
  <si>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</si>
  <si>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</si>
  <si>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</si>
  <si>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</si>
  <si>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</si>
  <si>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</si>
  <si>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</si>
  <si>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</si>
  <si>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</si>
  <si>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</si>
  <si>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</si>
  <si>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</si>
  <si>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</si>
  <si>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</si>
  <si>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</si>
  <si>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</si>
  <si>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</si>
  <si>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</si>
  <si>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</si>
  <si>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</si>
  <si>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</si>
  <si>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</si>
  <si>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</si>
  <si>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</si>
  <si>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</si>
  <si>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</si>
  <si>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</si>
  <si>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</si>
  <si>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</si>
  <si>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</si>
  <si>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</si>
  <si>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</si>
  <si>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</si>
  <si>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</si>
  <si>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</si>
  <si>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</si>
  <si>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</si>
  <si>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</si>
  <si>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</si>
  <si>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</si>
  <si>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</si>
  <si>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</si>
  <si>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</si>
  <si>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</si>
  <si>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</si>
  <si>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</si>
  <si>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</si>
  <si>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</si>
  <si>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</si>
  <si>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</si>
  <si>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</si>
  <si>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</si>
  <si>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</si>
  <si>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</si>
  <si>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</si>
  <si>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</si>
  <si>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</si>
  <si>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</si>
  <si>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</si>
  <si>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</si>
  <si>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</si>
  <si>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</si>
  <si>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</si>
  <si>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</si>
  <si>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</si>
  <si>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</si>
  <si>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</si>
  <si>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</si>
  <si>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</si>
  <si>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</si>
  <si>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</si>
  <si>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</si>
  <si>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</si>
  <si>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</si>
  <si>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</si>
  <si>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</si>
  <si>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</si>
  <si>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</si>
  <si>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</si>
  <si>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</si>
  <si>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</si>
  <si>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</si>
  <si>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</si>
  <si>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</si>
  <si>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</si>
  <si>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</si>
  <si>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</si>
  <si>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</si>
  <si>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</si>
  <si>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</si>
  <si>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</si>
  <si>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</si>
  <si>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</si>
  <si>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</si>
  <si>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</si>
  <si>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</si>
  <si>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</si>
  <si>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</si>
  <si>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</si>
  <si>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</si>
  <si>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</si>
  <si>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</si>
  <si>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</si>
  <si>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</si>
  <si>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</si>
  <si>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</si>
  <si>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</si>
  <si>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</si>
  <si>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</si>
  <si>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</si>
  <si>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</si>
  <si>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</si>
  <si>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</si>
  <si>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</si>
  <si>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</si>
  <si>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</si>
  <si>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</si>
  <si>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</si>
  <si>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</si>
  <si>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</si>
  <si>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</si>
  <si>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</si>
  <si>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</si>
  <si>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</si>
  <si>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</si>
  <si>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</si>
  <si>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</si>
  <si>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</si>
  <si>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</si>
  <si>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</si>
  <si>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</si>
  <si>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</si>
  <si>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</si>
  <si>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</si>
  <si>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</si>
  <si>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</si>
  <si>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</si>
  <si>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</si>
  <si>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</si>
  <si>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</si>
  <si>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</si>
  <si>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</si>
  <si>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</si>
  <si>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</si>
  <si>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</si>
  <si>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</si>
  <si>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</si>
  <si>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</si>
  <si>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</si>
  <si>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</si>
  <si>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</si>
  <si>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</si>
  <si>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</si>
  <si>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</si>
  <si>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</si>
  <si>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</si>
  <si>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</si>
  <si>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</si>
  <si>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</si>
  <si>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</si>
  <si>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</si>
  <si>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</si>
  <si>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</si>
  <si>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</si>
  <si>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</si>
  <si>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</si>
  <si>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</si>
  <si>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</si>
  <si>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</si>
  <si>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</si>
  <si>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</si>
  <si>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</si>
  <si>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</si>
  <si>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</si>
  <si>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</si>
  <si>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</si>
  <si>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</si>
  <si>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</si>
  <si>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</si>
  <si>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</si>
  <si>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</si>
  <si>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</si>
  <si>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</si>
  <si>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</si>
  <si>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</si>
  <si>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</si>
  <si>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</si>
  <si>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</si>
  <si>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</si>
  <si>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</si>
  <si>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</si>
  <si>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</si>
  <si>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</si>
  <si>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</si>
  <si>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</si>
  <si>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</si>
  <si>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</si>
  <si>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</si>
  <si>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</si>
  <si>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</si>
  <si>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</si>
  <si>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</si>
  <si>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</si>
  <si>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</si>
  <si>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</si>
  <si>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</si>
  <si>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</si>
  <si>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</si>
  <si>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</si>
  <si>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</si>
  <si>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</si>
  <si>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</si>
  <si>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</si>
  <si>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</si>
  <si>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</si>
  <si>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</si>
  <si>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</si>
  <si>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</si>
  <si>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</si>
  <si>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</si>
  <si>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</si>
  <si>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</si>
  <si>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</si>
  <si>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</si>
  <si>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</si>
  <si>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</si>
  <si>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</si>
  <si>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</si>
  <si>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</si>
  <si>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</si>
  <si>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</si>
  <si>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</si>
  <si>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</si>
  <si>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</si>
  <si>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</si>
  <si>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</si>
  <si>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</si>
  <si>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</si>
  <si>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</si>
  <si>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</si>
  <si>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</si>
  <si>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</si>
  <si>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</si>
  <si>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</si>
  <si>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</si>
  <si>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</si>
  <si>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</si>
  <si>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</si>
  <si>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</si>
  <si>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</si>
  <si>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</si>
  <si>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</si>
  <si>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</si>
  <si>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</si>
  <si>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</si>
  <si>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</si>
  <si>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</si>
  <si>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</si>
  <si>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</si>
  <si>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</si>
  <si>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</si>
  <si>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</si>
  <si>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</si>
  <si>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</si>
  <si>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</si>
  <si>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</si>
  <si>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</si>
  <si>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</si>
  <si>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</si>
  <si>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</si>
  <si>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</si>
  <si>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</si>
  <si>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</si>
  <si>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</si>
  <si>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</si>
  <si>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</si>
  <si>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</si>
  <si>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</si>
  <si>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</si>
  <si>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</si>
  <si>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</si>
  <si>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</si>
  <si>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</si>
  <si>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</si>
  <si>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</si>
  <si>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</si>
  <si>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</si>
  <si>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</si>
  <si>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</si>
  <si>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</si>
  <si>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</si>
  <si>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</si>
  <si>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</si>
  <si>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</si>
  <si>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</si>
  <si>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</si>
  <si>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</si>
  <si>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</si>
  <si>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</si>
  <si>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</si>
  <si>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</si>
  <si>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</si>
  <si>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</si>
  <si>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</si>
  <si>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</si>
  <si>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</si>
  <si>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</si>
  <si>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</si>
  <si>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</si>
  <si>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</si>
  <si>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</si>
  <si>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</si>
  <si>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</si>
  <si>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</si>
  <si>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</si>
  <si>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</si>
  <si>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</si>
  <si>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</si>
  <si>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</si>
  <si>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</si>
  <si>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</si>
  <si>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</si>
  <si>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</si>
  <si>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</si>
  <si>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</si>
  <si>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</si>
  <si>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</si>
  <si>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</si>
  <si>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</si>
  <si>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</si>
  <si>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</si>
  <si>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</si>
  <si>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</si>
  <si>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</si>
  <si>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</si>
  <si>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</si>
  <si>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</si>
  <si>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</si>
  <si>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</si>
  <si>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</si>
  <si>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</si>
  <si>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</si>
  <si>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</si>
  <si>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</si>
  <si>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</si>
  <si>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</si>
  <si>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</si>
  <si>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</si>
  <si>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</si>
  <si>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</si>
  <si>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</si>
  <si>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</si>
  <si>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</si>
  <si>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</si>
  <si>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</si>
  <si>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</si>
  <si>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</si>
  <si>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</si>
  <si>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</si>
  <si>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</si>
  <si>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</si>
  <si>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</si>
  <si>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</si>
  <si>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</si>
  <si>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</si>
  <si>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</si>
  <si>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</si>
  <si>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</si>
  <si>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</si>
  <si>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</si>
  <si>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</si>
  <si>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</si>
  <si>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</si>
  <si>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</si>
  <si>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</si>
  <si>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</si>
  <si>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</si>
  <si>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</si>
  <si>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</si>
  <si>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</si>
  <si>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</si>
  <si>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</si>
  <si>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</si>
  <si>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</si>
  <si>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</si>
  <si>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</si>
  <si>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</si>
  <si>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</si>
  <si>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</si>
  <si>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</si>
  <si>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</si>
  <si>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</si>
  <si>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</si>
  <si>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</si>
  <si>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</si>
  <si>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</si>
  <si>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</si>
  <si>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</si>
  <si>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</si>
  <si>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</si>
  <si>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</si>
  <si>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</si>
  <si>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</si>
  <si>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</si>
  <si>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</si>
  <si>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</si>
  <si>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</si>
  <si>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</si>
  <si>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</si>
  <si>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</si>
  <si>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</si>
  <si>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</si>
  <si>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</si>
  <si>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</si>
  <si>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</si>
  <si>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</si>
  <si>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</si>
  <si>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</si>
  <si>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</si>
  <si>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</si>
  <si>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</si>
  <si>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</si>
  <si>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</si>
  <si>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</si>
  <si>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</si>
  <si>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</si>
  <si>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</si>
  <si>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</si>
  <si>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</si>
  <si>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</si>
  <si>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</si>
  <si>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</si>
  <si>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</si>
  <si>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</si>
  <si>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</si>
  <si>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</si>
  <si>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</si>
  <si>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</si>
  <si>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</si>
  <si>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</si>
  <si>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</si>
  <si>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</si>
  <si>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</si>
  <si>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</si>
  <si>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</si>
  <si>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</si>
  <si>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</si>
  <si>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</si>
  <si>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</si>
  <si>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</si>
  <si>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</si>
  <si>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</si>
  <si>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</si>
  <si>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</si>
  <si>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</si>
  <si>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</si>
  <si>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</si>
  <si>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</si>
  <si>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</si>
  <si>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</si>
  <si>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</si>
  <si>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</si>
  <si>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</si>
  <si>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</si>
  <si>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</si>
  <si>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</si>
  <si>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</si>
  <si>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</si>
  <si>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</si>
  <si>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</si>
  <si>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</si>
  <si>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</si>
  <si>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</si>
  <si>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</si>
  <si>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</si>
  <si>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</si>
  <si>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</si>
  <si>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</si>
  <si>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</si>
  <si>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</si>
  <si>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</si>
  <si>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</si>
  <si>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</si>
  <si>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</si>
  <si>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</si>
  <si>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</si>
  <si>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</si>
  <si>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</si>
  <si>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</si>
  <si>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</si>
  <si>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</si>
  <si>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</si>
  <si>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</si>
  <si>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</si>
  <si>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</si>
  <si>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</si>
  <si>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</si>
  <si>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</si>
  <si>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</si>
  <si>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</si>
  <si>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</si>
  <si>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</si>
  <si>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</si>
  <si>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</si>
  <si>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</si>
  <si>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</si>
  <si>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</si>
  <si>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</si>
  <si>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</si>
  <si>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</si>
  <si>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</si>
  <si>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</si>
  <si>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</si>
  <si>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</si>
  <si>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</si>
  <si>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</si>
  <si>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</si>
  <si>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</si>
  <si>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</si>
  <si>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</si>
  <si>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</si>
  <si>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</si>
  <si>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</si>
  <si>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</si>
  <si>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</si>
  <si>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</si>
  <si>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</si>
  <si>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</si>
  <si>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</si>
  <si>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</si>
  <si>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</si>
  <si>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</si>
  <si>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</si>
  <si>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</si>
  <si>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</si>
  <si>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</si>
  <si>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</si>
  <si>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</si>
  <si>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</si>
  <si>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</si>
  <si>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</si>
  <si>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</si>
  <si>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</si>
  <si>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</si>
  <si>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</si>
  <si>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</si>
  <si>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</si>
  <si>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</si>
  <si>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</si>
  <si>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</si>
  <si>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</si>
  <si>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</si>
  <si>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</si>
  <si>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</si>
  <si>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</si>
  <si>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</si>
  <si>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</si>
  <si>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</si>
  <si>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</si>
  <si>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</si>
  <si>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</si>
  <si>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</si>
  <si>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</si>
  <si>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</si>
  <si>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</si>
  <si>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</si>
  <si>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</si>
  <si>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</si>
  <si>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</si>
  <si>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</si>
  <si>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</si>
  <si>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</si>
  <si>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</si>
  <si>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</si>
  <si>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</si>
  <si>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</si>
  <si>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</si>
  <si>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</si>
  <si>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</si>
  <si>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</si>
  <si>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</si>
  <si>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</si>
  <si>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</si>
  <si>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</si>
  <si>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</si>
  <si>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</si>
  <si>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</si>
  <si>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</si>
  <si>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</si>
  <si>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</si>
  <si>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</si>
  <si>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</si>
  <si>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</si>
  <si>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</si>
  <si>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</si>
  <si>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</si>
  <si>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</si>
  <si>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</si>
  <si>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</si>
  <si>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</si>
  <si>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</si>
  <si>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</si>
  <si>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</si>
  <si>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</si>
  <si>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</si>
  <si>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</si>
  <si>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</si>
  <si>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</si>
  <si>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</si>
  <si>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</si>
  <si>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</si>
  <si>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</si>
  <si>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</si>
  <si>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</si>
  <si>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</si>
  <si>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</si>
  <si>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</si>
  <si>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</si>
  <si>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</si>
  <si>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</si>
  <si>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</si>
  <si>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</si>
  <si>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</si>
  <si>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</si>
  <si>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</si>
  <si>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</si>
  <si>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</si>
  <si>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</si>
  <si>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</si>
  <si>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</si>
  <si>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</si>
  <si>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</si>
  <si>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</si>
  <si>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</si>
  <si>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</si>
  <si>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</si>
  <si>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</si>
  <si>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</si>
  <si>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</si>
  <si>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</si>
  <si>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</si>
  <si>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</si>
  <si>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</si>
  <si>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</si>
  <si>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</si>
  <si>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</si>
  <si>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</si>
  <si>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</si>
  <si>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</si>
  <si>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</si>
  <si>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</si>
  <si>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</si>
  <si>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</si>
  <si>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</si>
  <si>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</si>
  <si>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</si>
  <si>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</si>
  <si>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</si>
  <si>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</si>
  <si>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</si>
  <si>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</si>
  <si>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</si>
  <si>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</si>
  <si>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</si>
  <si>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</si>
  <si>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</si>
  <si>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</si>
  <si>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</si>
  <si>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</si>
  <si>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</si>
  <si>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</si>
  <si>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</si>
  <si>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</si>
  <si>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</si>
  <si>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</si>
  <si>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</si>
  <si>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</si>
  <si>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</si>
  <si>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</si>
  <si>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</si>
  <si>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</si>
  <si>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</si>
  <si>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</si>
  <si>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</si>
  <si>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</si>
  <si>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</si>
  <si>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</si>
  <si>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</si>
  <si>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</si>
  <si>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</si>
  <si>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</si>
  <si>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</si>
  <si>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</si>
  <si>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</si>
  <si>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</si>
  <si>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</si>
  <si>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</si>
  <si>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</si>
  <si>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</si>
  <si>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</si>
  <si>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</si>
  <si>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</si>
  <si>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</si>
  <si>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</si>
  <si>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</si>
  <si>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</si>
  <si>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</si>
  <si>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</si>
  <si>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</si>
  <si>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</si>
  <si>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</si>
  <si>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</si>
  <si>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</si>
  <si>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</si>
  <si>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</si>
  <si>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</si>
  <si>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</si>
  <si>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</si>
  <si>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</si>
  <si>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</si>
  <si>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</si>
  <si>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</si>
  <si>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</si>
  <si>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</si>
  <si>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</si>
  <si>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</si>
  <si>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</si>
  <si>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</si>
  <si>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</si>
  <si>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</si>
  <si>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</si>
  <si>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</si>
  <si>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</si>
  <si>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</si>
  <si>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</si>
  <si>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</si>
  <si>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</si>
  <si>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</si>
  <si>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</si>
  <si>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</si>
  <si>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</si>
  <si>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</si>
  <si>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</si>
  <si>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</si>
  <si>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</si>
  <si>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</si>
  <si>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</si>
  <si>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</si>
  <si>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</si>
  <si>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</si>
  <si>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</si>
  <si>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</si>
  <si>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</si>
  <si>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</si>
  <si>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</si>
  <si>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</si>
  <si>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</si>
  <si>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</si>
  <si>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</si>
  <si>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</si>
  <si>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</si>
  <si>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</si>
  <si>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</si>
  <si>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</si>
  <si>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</si>
  <si>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</si>
  <si>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</si>
  <si>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</si>
  <si>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</si>
  <si>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</si>
  <si>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</si>
  <si>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</si>
  <si>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</si>
  <si>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</si>
  <si>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</si>
  <si>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</si>
  <si>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</si>
  <si>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</si>
  <si>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</si>
  <si>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</si>
  <si>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</si>
  <si>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</si>
  <si>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</si>
  <si>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</si>
  <si>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</si>
  <si>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</si>
  <si>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</si>
  <si>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</si>
  <si>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</si>
  <si>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</si>
  <si>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</si>
  <si>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</si>
  <si>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</si>
  <si>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</si>
  <si>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</si>
  <si>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</si>
  <si>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</si>
  <si>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</si>
  <si>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</si>
  <si>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</si>
  <si>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</si>
  <si>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</si>
  <si>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</si>
  <si>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</si>
  <si>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</si>
  <si>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</si>
  <si>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</si>
  <si>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</si>
  <si>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</si>
  <si>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</si>
  <si>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</si>
  <si>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</si>
  <si>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</si>
  <si>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</si>
  <si>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</si>
  <si>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</si>
  <si>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</si>
  <si>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</si>
  <si>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</si>
  <si>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</si>
  <si>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</si>
  <si>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</si>
  <si>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</si>
  <si>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</si>
  <si>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</si>
  <si>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</si>
  <si>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</si>
  <si>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</si>
  <si>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</si>
  <si>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</si>
  <si>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</si>
  <si>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</si>
  <si>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</si>
  <si>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</si>
  <si>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</si>
  <si>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</si>
  <si>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</si>
  <si>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</si>
  <si>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</si>
  <si>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</si>
  <si>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</si>
  <si>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</si>
  <si>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</si>
  <si>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</si>
  <si>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</si>
  <si>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</si>
  <si>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</si>
  <si>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</si>
  <si>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</si>
  <si>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</si>
  <si>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</si>
  <si>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</si>
  <si>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</si>
  <si>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</si>
  <si>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</si>
  <si>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</si>
  <si>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</si>
  <si>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</si>
  <si>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</si>
  <si>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</si>
  <si>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</si>
  <si>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</si>
  <si>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</si>
  <si>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</si>
  <si>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</si>
  <si>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</si>
  <si>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</si>
  <si>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</si>
  <si>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</si>
  <si>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</si>
  <si>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</si>
  <si>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</si>
  <si>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</si>
  <si>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</si>
  <si>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</si>
  <si>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</si>
  <si>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</si>
  <si>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</si>
  <si>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</si>
  <si>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</si>
  <si>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</si>
  <si>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</si>
  <si>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</si>
  <si>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</si>
  <si>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</si>
  <si>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</si>
  <si>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</si>
  <si>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</si>
  <si>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</si>
  <si>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</si>
  <si>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</si>
  <si>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</si>
  <si>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</si>
  <si>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</si>
  <si>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</si>
  <si>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</si>
  <si>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</si>
  <si>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</si>
  <si>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</si>
  <si>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</si>
  <si>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</si>
  <si>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</si>
  <si>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</si>
  <si>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</si>
  <si>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</si>
  <si>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</si>
  <si>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</si>
  <si>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</si>
  <si>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</si>
  <si>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</si>
  <si>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</si>
  <si>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</si>
  <si>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</si>
  <si>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</si>
  <si>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</si>
  <si>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</si>
  <si>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</si>
  <si>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</si>
  <si>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</si>
  <si>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</si>
  <si>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</si>
  <si>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</si>
  <si>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</si>
  <si>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</si>
  <si>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</si>
  <si>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</si>
  <si>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</si>
  <si>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</si>
  <si>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</si>
  <si>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</si>
  <si>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</si>
  <si>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</si>
  <si>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</si>
  <si>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</si>
  <si>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</si>
  <si>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</si>
  <si>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</si>
  <si>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</si>
  <si>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</si>
  <si>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</si>
  <si>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</si>
  <si>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</si>
  <si>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</si>
  <si>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</si>
  <si>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</si>
  <si>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</si>
  <si>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</si>
  <si>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</si>
  <si>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</si>
  <si>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</si>
  <si>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</si>
  <si>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</si>
  <si>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</si>
  <si>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</si>
  <si>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</si>
  <si>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</si>
  <si>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</si>
  <si>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</si>
  <si>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</si>
  <si>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</si>
  <si>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</si>
  <si>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</si>
  <si>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</si>
  <si>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</si>
  <si>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</si>
  <si>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</si>
  <si>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</si>
  <si>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</si>
  <si>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</si>
  <si>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</si>
  <si>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</si>
  <si>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</si>
  <si>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</si>
  <si>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</si>
  <si>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</si>
  <si>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</si>
  <si>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</si>
  <si>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</si>
  <si>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</si>
  <si>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</si>
  <si>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</si>
  <si>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</si>
  <si>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</si>
  <si>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</si>
  <si>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</si>
  <si>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</si>
  <si>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</si>
  <si>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</si>
  <si>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</si>
  <si>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</si>
  <si>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</si>
  <si>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</si>
  <si>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</si>
  <si>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</si>
  <si>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</si>
  <si>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</si>
  <si>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</si>
  <si>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</si>
  <si>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</si>
  <si>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</si>
  <si>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</si>
  <si>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</si>
  <si>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</si>
  <si>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</si>
  <si>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</si>
  <si>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</si>
  <si>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</si>
  <si>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</si>
  <si>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</si>
  <si>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</si>
  <si>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</si>
  <si>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</si>
  <si>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</si>
  <si>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</si>
  <si>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</si>
  <si>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</si>
  <si>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</si>
  <si>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</si>
  <si>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</si>
  <si>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</si>
  <si>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</si>
  <si>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</si>
  <si>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</si>
  <si>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</si>
  <si>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</si>
  <si>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</si>
  <si>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</si>
  <si>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</si>
  <si>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</si>
  <si>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</si>
  <si>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</si>
  <si>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</si>
  <si>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</si>
  <si>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</si>
  <si>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</si>
  <si>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</si>
  <si>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</si>
  <si>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</si>
  <si>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</si>
  <si>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</si>
  <si>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</si>
  <si>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</si>
  <si>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</si>
  <si>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</si>
  <si>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</si>
  <si>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</si>
  <si>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</si>
  <si>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</si>
  <si>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</si>
  <si>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</si>
  <si>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</si>
  <si>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</si>
  <si>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</si>
  <si>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</si>
  <si>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</si>
  <si>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</si>
  <si>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</si>
  <si>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</si>
  <si>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</si>
  <si>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</si>
  <si>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</si>
  <si>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</si>
  <si>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</si>
  <si>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</si>
  <si>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</si>
  <si>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</si>
  <si>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</si>
  <si>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</si>
  <si>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</si>
  <si>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</si>
  <si>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</si>
  <si>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</si>
  <si>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</si>
  <si>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</si>
  <si>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</si>
  <si>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</si>
  <si>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</si>
  <si>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</si>
  <si>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</si>
  <si>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</si>
  <si>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</si>
  <si>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</si>
  <si>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</si>
  <si>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</si>
  <si>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</si>
  <si>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</si>
  <si>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</si>
  <si>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</si>
  <si>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</si>
  <si>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</si>
  <si>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</si>
  <si>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</si>
  <si>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</si>
  <si>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</si>
  <si>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</si>
  <si>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</si>
  <si>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</si>
  <si>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</si>
  <si>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</si>
  <si>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</si>
  <si>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</si>
  <si>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</si>
  <si>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</si>
  <si>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</si>
  <si>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</si>
  <si>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</si>
  <si>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</si>
  <si>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</si>
  <si>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</si>
  <si>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</si>
  <si>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</si>
  <si>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</si>
  <si>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</si>
  <si>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</si>
  <si>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</si>
  <si>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</si>
  <si>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</si>
  <si>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</si>
  <si>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</si>
  <si>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</si>
  <si>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</si>
  <si>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</si>
  <si>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</si>
  <si>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</si>
  <si>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</si>
  <si>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</si>
  <si>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</si>
  <si>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</si>
  <si>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</si>
  <si>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</si>
  <si>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</si>
  <si>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</si>
  <si>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</si>
  <si>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</si>
  <si>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</si>
  <si>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</si>
  <si>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</si>
  <si>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</si>
  <si>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</si>
  <si>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</si>
  <si>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</si>
  <si>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</si>
  <si>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</si>
  <si>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</si>
  <si>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</si>
  <si>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</si>
  <si>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</si>
  <si>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</si>
  <si>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</si>
  <si>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</si>
  <si>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</si>
  <si>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</si>
  <si>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</si>
  <si>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</si>
  <si>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</si>
  <si>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</si>
  <si>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</si>
  <si>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</si>
  <si>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</si>
  <si>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</si>
  <si>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</si>
  <si>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</si>
  <si>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</si>
  <si>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</si>
  <si>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</si>
  <si>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</si>
  <si>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</si>
  <si>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</si>
  <si>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</si>
  <si>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</si>
  <si>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</si>
  <si>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</si>
  <si>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</si>
  <si>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</si>
  <si>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</si>
  <si>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</si>
  <si>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</si>
  <si>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</si>
  <si>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</si>
  <si>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</si>
  <si>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</si>
  <si>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</si>
  <si>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</si>
  <si>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</si>
  <si>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</si>
  <si>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</si>
  <si>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</si>
  <si>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</si>
  <si>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</si>
  <si>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</si>
  <si>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</si>
  <si>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</si>
  <si>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</si>
  <si>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</si>
  <si>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</si>
  <si>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</si>
  <si>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</si>
  <si>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</si>
  <si>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</si>
  <si>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</si>
  <si>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</si>
  <si>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</si>
  <si>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</si>
  <si>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</si>
  <si>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</si>
  <si>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</si>
  <si>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</si>
  <si>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</si>
  <si>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</si>
  <si>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</si>
  <si>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</si>
  <si>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</si>
  <si>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</si>
  <si>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</si>
  <si>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</si>
  <si>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</si>
  <si>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</si>
  <si>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</si>
  <si>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</si>
  <si>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</si>
  <si>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</si>
  <si>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</si>
  <si>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</si>
  <si>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</si>
  <si>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</si>
  <si>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</si>
  <si>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</si>
  <si>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</si>
  <si>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</si>
  <si>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</si>
  <si>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</si>
  <si>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</si>
  <si>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</si>
  <si>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</si>
  <si>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</si>
  <si>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</si>
  <si>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</si>
  <si>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</si>
  <si>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</si>
  <si>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</si>
  <si>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</si>
  <si>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</si>
  <si>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</si>
  <si>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</si>
  <si>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</si>
  <si>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</si>
  <si>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</si>
  <si>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</si>
  <si>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</si>
  <si>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</si>
  <si>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</si>
  <si>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</si>
  <si>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</si>
  <si>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</si>
  <si>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</si>
  <si>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</si>
  <si>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</si>
  <si>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</si>
  <si>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</si>
  <si>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</si>
  <si>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</si>
  <si>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</si>
  <si>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</si>
  <si>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</si>
  <si>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</si>
  <si>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</si>
  <si>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</si>
  <si>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</si>
  <si>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</si>
  <si>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</si>
  <si>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</si>
  <si>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</si>
  <si>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</si>
  <si>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</si>
  <si>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</si>
  <si>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</si>
  <si>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</si>
  <si>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</si>
  <si>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</si>
  <si>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</si>
  <si>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</si>
  <si>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</si>
  <si>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</si>
  <si>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</si>
  <si>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</si>
  <si>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</si>
  <si>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</si>
  <si>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</si>
  <si>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</si>
  <si>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</si>
  <si>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</si>
  <si>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</si>
  <si>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</si>
  <si>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</si>
  <si>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</si>
  <si>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</si>
  <si>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</si>
  <si>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</si>
  <si>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</si>
  <si>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</si>
  <si>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</si>
  <si>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</si>
  <si>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</si>
  <si>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</si>
  <si>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</si>
  <si>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</si>
  <si>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</si>
  <si>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</si>
  <si>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</si>
  <si>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</si>
  <si>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</si>
  <si>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</si>
  <si>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</si>
  <si>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</si>
  <si>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</si>
  <si>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</si>
  <si>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</si>
  <si>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</si>
  <si>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</si>
  <si>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</si>
  <si>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</si>
  <si>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</si>
  <si>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</si>
  <si>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</si>
  <si>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</si>
  <si>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</si>
  <si>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</si>
  <si>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</si>
  <si>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</si>
  <si>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</si>
  <si>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</si>
  <si>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</si>
  <si>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</si>
  <si>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</si>
  <si>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</si>
  <si>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</si>
  <si>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</si>
  <si>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</si>
  <si>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</si>
  <si>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</si>
  <si>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</si>
  <si>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</si>
  <si>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</si>
  <si>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</si>
  <si>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</si>
  <si>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</si>
  <si>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</si>
  <si>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</si>
  <si>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</si>
  <si>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</si>
  <si>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</si>
  <si>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</si>
  <si>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</si>
  <si>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</si>
  <si>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</si>
  <si>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</si>
  <si>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</si>
  <si>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</si>
  <si>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</si>
  <si>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</si>
  <si>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</si>
  <si>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</si>
  <si>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</si>
  <si>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</si>
  <si>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</si>
  <si>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</si>
  <si>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</si>
  <si>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</si>
  <si>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</si>
  <si>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</si>
  <si>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</si>
  <si>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</si>
  <si>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</si>
  <si>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</si>
  <si>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</si>
  <si>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</si>
  <si>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</si>
  <si>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</si>
  <si>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</si>
  <si>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</si>
  <si>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</si>
  <si>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</si>
  <si>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</si>
  <si>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</si>
  <si>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</si>
  <si>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</si>
  <si>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</si>
  <si>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</si>
  <si>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</si>
  <si>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</si>
  <si>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</si>
  <si>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</si>
  <si>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</si>
  <si>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</si>
  <si>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</si>
  <si>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</si>
  <si>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</si>
  <si>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</si>
  <si>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</si>
  <si>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</si>
  <si>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</si>
  <si>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</si>
  <si>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</si>
  <si>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</si>
  <si>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</si>
  <si>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</si>
  <si>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</si>
  <si>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</si>
  <si>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</si>
  <si>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</si>
  <si>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</si>
  <si>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</si>
  <si>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</si>
  <si>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</si>
  <si>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</si>
  <si>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</si>
  <si>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</si>
  <si>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</si>
  <si>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</si>
  <si>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</si>
  <si>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</si>
  <si>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</si>
  <si>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</si>
  <si>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</si>
  <si>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</si>
  <si>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</si>
  <si>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</si>
  <si>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</si>
  <si>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</si>
  <si>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</si>
  <si>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</si>
  <si>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</si>
  <si>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</si>
  <si>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</si>
  <si>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</si>
  <si>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</si>
  <si>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</si>
  <si>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</si>
  <si>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</si>
  <si>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</si>
  <si>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</si>
  <si>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</si>
  <si>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</si>
  <si>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</si>
  <si>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</si>
  <si>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</si>
  <si>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</si>
  <si>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</si>
  <si>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</si>
  <si>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</si>
  <si>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</si>
  <si>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</si>
  <si>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</si>
  <si>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</si>
  <si>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</si>
  <si>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</si>
  <si>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</si>
  <si>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</si>
  <si>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</si>
  <si>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</si>
  <si>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</si>
  <si>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</si>
  <si>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</si>
  <si>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</si>
  <si>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</si>
  <si>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</si>
  <si>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</si>
  <si>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</si>
  <si>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</si>
  <si>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</si>
  <si>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</si>
  <si>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</si>
  <si>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</si>
  <si>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</si>
  <si>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</si>
  <si>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</si>
  <si>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</si>
  <si>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</si>
  <si>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</si>
  <si>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</si>
  <si>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</si>
  <si>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</si>
  <si>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</si>
  <si>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</si>
  <si>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</si>
  <si>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</si>
  <si>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</si>
  <si>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</si>
  <si>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</si>
  <si>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</si>
  <si>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</si>
  <si>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</si>
  <si>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</si>
  <si>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</si>
  <si>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</si>
  <si>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</si>
  <si>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</si>
  <si>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</si>
  <si>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</si>
  <si>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</si>
  <si>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</si>
  <si>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</si>
  <si>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</si>
  <si>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</si>
  <si>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</si>
  <si>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</si>
  <si>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</si>
  <si>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</si>
  <si>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</si>
  <si>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</si>
  <si>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</si>
  <si>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</si>
  <si>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</si>
  <si>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</si>
  <si>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</si>
  <si>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</si>
  <si>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</si>
  <si>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</si>
  <si>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</si>
  <si>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</si>
  <si>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</si>
  <si>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</si>
  <si>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</si>
  <si>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</si>
  <si>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</si>
  <si>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</si>
  <si>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</si>
  <si>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</si>
  <si>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</si>
  <si>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</si>
  <si>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</si>
  <si>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</si>
  <si>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</si>
  <si>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</si>
  <si>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</si>
  <si>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</si>
  <si>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</si>
  <si>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</si>
  <si>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</si>
  <si>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</si>
  <si>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</si>
  <si>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</si>
  <si>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</si>
  <si>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</si>
  <si>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</si>
  <si>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</si>
  <si>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</si>
  <si>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</si>
  <si>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</si>
  <si>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</si>
  <si>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</si>
  <si>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</si>
  <si>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</si>
  <si>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</si>
  <si>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</si>
  <si>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</si>
  <si>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</si>
  <si>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</si>
  <si>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</si>
  <si>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</si>
  <si>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</si>
  <si>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</si>
  <si>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</si>
  <si>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</si>
  <si>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</si>
  <si>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</si>
  <si>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</si>
  <si>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</si>
  <si>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</si>
  <si>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</si>
  <si>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</si>
  <si>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</si>
  <si>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</si>
  <si>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</si>
  <si>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</si>
  <si>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</si>
  <si>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</si>
  <si>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</si>
  <si>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</si>
  <si>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</si>
  <si>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</si>
  <si>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</si>
  <si>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</si>
  <si>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</si>
  <si>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</si>
  <si>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</si>
  <si>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</si>
  <si>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</si>
  <si>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</si>
  <si>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</si>
  <si>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</si>
  <si>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</si>
  <si>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</si>
  <si>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</si>
  <si>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</si>
  <si>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</si>
  <si>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</si>
  <si>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</si>
  <si>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</si>
  <si>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</si>
  <si>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</si>
  <si>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</si>
  <si>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</si>
  <si>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</si>
  <si>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</si>
  <si>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</si>
  <si>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</si>
  <si>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</si>
  <si>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</si>
  <si>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</si>
  <si>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</si>
  <si>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</si>
  <si>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</si>
  <si>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</si>
  <si>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</si>
  <si>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</si>
  <si>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</si>
  <si>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</si>
  <si>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</si>
  <si>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</si>
  <si>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</si>
  <si>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</si>
  <si>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</si>
  <si>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</si>
  <si>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</si>
  <si>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</si>
  <si>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</si>
  <si>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</si>
  <si>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</si>
  <si>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</si>
  <si>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</si>
  <si>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</si>
  <si>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</si>
  <si>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</si>
  <si>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</si>
  <si>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</si>
  <si>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</si>
  <si>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</si>
  <si>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</si>
  <si>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</si>
  <si>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</si>
  <si>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</si>
  <si>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</si>
  <si>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</si>
  <si>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</si>
  <si>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</si>
  <si>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</si>
  <si>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</si>
  <si>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</si>
  <si>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</si>
  <si>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</si>
  <si>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</si>
  <si>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</si>
  <si>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</si>
  <si>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</si>
  <si>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</si>
  <si>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</si>
  <si>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</si>
  <si>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</si>
  <si>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</si>
  <si>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</si>
  <si>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</si>
  <si>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</si>
  <si>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</si>
  <si>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</si>
  <si>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</si>
  <si>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</si>
  <si>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</si>
  <si>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</si>
  <si>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</si>
  <si>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</si>
  <si>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</si>
  <si>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</si>
  <si>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</si>
  <si>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</si>
  <si>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</si>
  <si>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</si>
  <si>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</si>
  <si>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</si>
  <si>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</si>
  <si>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</si>
  <si>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</si>
  <si>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</si>
  <si>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</si>
  <si>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</si>
  <si>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</si>
  <si>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</si>
  <si>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</si>
  <si>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</si>
  <si>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</si>
  <si>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</si>
  <si>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</si>
  <si>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</si>
  <si>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</si>
  <si>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</si>
  <si>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</si>
  <si>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</si>
  <si>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</si>
  <si>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</si>
  <si>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</si>
  <si>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</si>
  <si>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</si>
  <si>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</si>
  <si>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</si>
  <si>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</si>
  <si>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</si>
  <si>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</si>
  <si>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</si>
  <si>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</si>
  <si>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</si>
  <si>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</si>
  <si>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</si>
  <si>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</si>
  <si>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</si>
  <si>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</si>
  <si>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</si>
  <si>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</si>
  <si>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</si>
  <si>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</si>
  <si>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</si>
  <si>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</si>
  <si>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</si>
  <si>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</si>
  <si>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</si>
  <si>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</si>
  <si>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</si>
  <si>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</si>
  <si>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</si>
  <si>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</si>
  <si>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</si>
  <si>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</si>
  <si>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</si>
  <si>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</si>
  <si>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</si>
  <si>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</si>
  <si>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</si>
  <si>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</si>
  <si>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</si>
  <si>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</si>
  <si>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</si>
  <si>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</si>
  <si>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</si>
  <si>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</si>
  <si>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</si>
  <si>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</si>
  <si>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</si>
  <si>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</si>
  <si>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</si>
  <si>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</si>
  <si>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</si>
  <si>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</si>
  <si>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</si>
  <si>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</si>
  <si>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</si>
  <si>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</si>
  <si>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</si>
  <si>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</si>
  <si>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</si>
  <si>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</si>
  <si>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</si>
  <si>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</si>
  <si>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</si>
  <si>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</si>
  <si>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</si>
  <si>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</si>
  <si>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</si>
  <si>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</si>
  <si>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</si>
  <si>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</si>
  <si>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</si>
  <si>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</si>
  <si>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</si>
  <si>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</si>
  <si>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</si>
  <si>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</si>
  <si>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</si>
  <si>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</si>
  <si>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</si>
  <si>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</si>
  <si>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</si>
  <si>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</si>
  <si>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</si>
  <si>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</si>
  <si>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</si>
  <si>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</si>
  <si>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</si>
  <si>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</si>
  <si>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</si>
  <si>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</si>
  <si>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</si>
  <si>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</si>
  <si>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</si>
  <si>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</si>
  <si>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</si>
  <si>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</si>
  <si>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</si>
  <si>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</si>
  <si>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</si>
  <si>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</si>
  <si>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</si>
  <si>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</si>
  <si>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</si>
  <si>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</si>
  <si>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</si>
  <si>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</si>
  <si>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</si>
  <si>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</si>
  <si>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</si>
  <si>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</si>
  <si>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</si>
  <si>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</si>
  <si>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</si>
  <si>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</si>
  <si>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</si>
  <si>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</si>
  <si>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</si>
  <si>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</si>
  <si>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</si>
  <si>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</si>
  <si>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</si>
  <si>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</si>
  <si>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</si>
  <si>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</si>
  <si>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</si>
  <si>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</si>
  <si>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</si>
  <si>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</si>
  <si>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</si>
  <si>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</si>
  <si>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</si>
  <si>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</si>
  <si>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</si>
  <si>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</si>
  <si>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</si>
  <si>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</si>
  <si>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</si>
  <si>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</si>
  <si>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</si>
  <si>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</si>
  <si>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</si>
  <si>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</si>
  <si>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</si>
  <si>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</si>
  <si>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</si>
  <si>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</si>
  <si>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</si>
  <si>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</si>
  <si>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</si>
  <si>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</si>
  <si>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</si>
  <si>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</si>
  <si>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</si>
  <si>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</si>
  <si>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</si>
  <si>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</si>
  <si>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</si>
  <si>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</si>
  <si>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</si>
  <si>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</si>
  <si>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</si>
  <si>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</si>
  <si>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</si>
  <si>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</si>
  <si>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</si>
  <si>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</si>
  <si>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</si>
  <si>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</si>
  <si>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</si>
  <si>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</si>
  <si>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</si>
  <si>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</si>
  <si>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</si>
  <si>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</si>
  <si>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</si>
  <si>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</si>
  <si>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</si>
  <si>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</si>
  <si>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</si>
  <si>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</si>
  <si>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</si>
  <si>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</si>
  <si>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</si>
  <si>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</si>
  <si>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</si>
  <si>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</si>
  <si>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</si>
  <si>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</si>
  <si>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</si>
  <si>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</si>
  <si>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</si>
  <si>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</si>
  <si>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</si>
  <si>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</si>
  <si>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</si>
  <si>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</si>
  <si>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</si>
  <si>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</si>
  <si>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</si>
  <si>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</si>
  <si>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</si>
  <si>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</si>
  <si>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</si>
  <si>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</si>
  <si>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</si>
  <si>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</si>
  <si>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</si>
  <si>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</si>
  <si>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</si>
  <si>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</si>
  <si>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</si>
  <si>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</si>
  <si>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</si>
  <si>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</si>
  <si>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</si>
  <si>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</si>
  <si>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</si>
  <si>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</si>
  <si>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</si>
  <si>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</si>
  <si>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</si>
  <si>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</si>
  <si>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</si>
  <si>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</si>
  <si>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</si>
  <si>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</si>
  <si>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</si>
  <si>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</si>
  <si>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</si>
  <si>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</si>
  <si>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</si>
  <si>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</si>
  <si>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</si>
  <si>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</si>
  <si>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</si>
  <si>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</si>
  <si>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</si>
  <si>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</si>
  <si>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</si>
  <si>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</si>
  <si>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</si>
  <si>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</si>
  <si>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</si>
  <si>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</si>
  <si>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</si>
  <si>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</si>
  <si>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</si>
  <si>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</si>
  <si>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</si>
  <si>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</si>
  <si>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</si>
  <si>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</si>
  <si>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</si>
  <si>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</si>
  <si>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</si>
  <si>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</si>
  <si>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</si>
  <si>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</si>
  <si>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</si>
  <si>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</si>
  <si>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</si>
  <si>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</si>
  <si>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</si>
  <si>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</si>
  <si>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</si>
  <si>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</si>
  <si>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</si>
  <si>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</si>
  <si>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</si>
  <si>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</si>
  <si>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</si>
  <si>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</si>
  <si>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</si>
  <si>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</si>
  <si>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</si>
  <si>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</si>
  <si>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</si>
  <si>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</si>
  <si>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</si>
  <si>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</si>
  <si>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</si>
  <si>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</si>
  <si>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</si>
  <si>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</si>
  <si>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</si>
  <si>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</si>
  <si>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</si>
  <si>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</si>
  <si>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</si>
  <si>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</si>
  <si>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</si>
  <si>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</si>
  <si>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</si>
  <si>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</si>
  <si>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</si>
  <si>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</si>
  <si>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</si>
  <si>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</si>
  <si>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</si>
  <si>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</si>
  <si>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</si>
  <si>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</si>
  <si>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</si>
  <si>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</si>
  <si>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</si>
  <si>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</si>
  <si>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</si>
  <si>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</si>
  <si>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</si>
  <si>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</si>
  <si>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</si>
  <si>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</si>
  <si>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</si>
  <si>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</si>
  <si>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</si>
  <si>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</si>
  <si>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</si>
  <si>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</si>
  <si>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</si>
  <si>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</si>
  <si>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</si>
  <si>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</si>
  <si>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</si>
  <si>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</si>
  <si>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</si>
  <si>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</si>
  <si>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</si>
  <si>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</si>
  <si>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</si>
  <si>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</si>
  <si>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</si>
  <si>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</si>
  <si>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</si>
  <si>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</si>
  <si>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</si>
  <si>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</si>
  <si>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</si>
  <si>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</si>
  <si>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</si>
  <si>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</si>
  <si>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</si>
  <si>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</si>
  <si>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</si>
  <si>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</si>
  <si>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</si>
  <si>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</si>
  <si>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</si>
  <si>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</si>
  <si>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</si>
  <si>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</si>
  <si>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</si>
  <si>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</si>
  <si>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</si>
  <si>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</si>
  <si>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</si>
  <si>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</si>
  <si>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</si>
  <si>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</si>
  <si>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</si>
  <si>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</si>
  <si>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</si>
  <si>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</si>
  <si>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</si>
  <si>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</si>
  <si>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</si>
  <si>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</si>
  <si>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</si>
  <si>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</si>
  <si>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</si>
  <si>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</si>
  <si>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</si>
  <si>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</si>
  <si>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</si>
  <si>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</si>
  <si>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</si>
  <si>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</si>
  <si>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</si>
  <si>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</si>
  <si>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</si>
  <si>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</si>
  <si>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</si>
  <si>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</si>
  <si>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</si>
  <si>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</si>
  <si>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</si>
  <si>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</si>
  <si>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</si>
  <si>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</si>
  <si>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</si>
  <si>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</si>
  <si>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</si>
  <si>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</si>
  <si>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</si>
  <si>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</si>
  <si>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</si>
  <si>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</si>
  <si>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</si>
  <si>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</si>
  <si>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</si>
  <si>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</si>
  <si>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</si>
  <si>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</si>
  <si>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</si>
  <si>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</si>
  <si>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</si>
  <si>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</si>
  <si>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</si>
  <si>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</si>
  <si>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</si>
  <si>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</si>
  <si>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</si>
  <si>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</si>
  <si>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</si>
  <si>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</si>
  <si>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</si>
  <si>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</si>
  <si>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</si>
  <si>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</si>
  <si>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</si>
  <si>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</si>
  <si>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</si>
  <si>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</si>
  <si>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</si>
  <si>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</si>
  <si>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</si>
  <si>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</si>
  <si>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</si>
  <si>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</si>
  <si>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</si>
  <si>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</si>
  <si>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</si>
  <si>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</si>
  <si>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</si>
  <si>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</si>
  <si>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</si>
  <si>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</si>
  <si>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</si>
  <si>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</si>
  <si>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</si>
  <si>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</si>
  <si>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</si>
  <si>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</si>
  <si>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</si>
  <si>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</si>
  <si>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</si>
  <si>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</si>
  <si>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</si>
  <si>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</si>
  <si>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</si>
  <si>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</si>
  <si>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</si>
  <si>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</si>
  <si>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</si>
  <si>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</si>
  <si>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</si>
  <si>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</si>
  <si>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</si>
  <si>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</si>
  <si>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</si>
  <si>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</si>
  <si>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</si>
  <si>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</si>
  <si>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</si>
  <si>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</si>
  <si>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</si>
  <si>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</si>
  <si>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</si>
  <si>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</si>
  <si>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</si>
  <si>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</si>
  <si>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</si>
  <si>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</si>
  <si>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</si>
  <si>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</si>
  <si>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</si>
  <si>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</si>
  <si>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</si>
  <si>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</si>
  <si>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</si>
  <si>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</si>
  <si>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</si>
  <si>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</si>
  <si>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</si>
  <si>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</si>
  <si>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</si>
  <si>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</si>
  <si>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</si>
  <si>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</si>
  <si>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</si>
  <si>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</si>
  <si>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</si>
  <si>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</si>
  <si>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</si>
  <si>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</si>
  <si>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</si>
  <si>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</si>
  <si>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</si>
  <si>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</si>
  <si>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</si>
  <si>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</si>
  <si>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</si>
  <si>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</si>
  <si>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</si>
  <si>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</si>
  <si>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</si>
  <si>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</si>
  <si>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</si>
  <si>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</si>
  <si>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</si>
  <si>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</si>
  <si>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</si>
  <si>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</si>
  <si>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</si>
  <si>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</si>
  <si>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</si>
  <si>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</si>
  <si>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</si>
  <si>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</si>
  <si>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</si>
  <si>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</si>
  <si>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</si>
  <si>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</si>
  <si>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</si>
  <si>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</si>
  <si>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</si>
  <si>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</si>
  <si>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</si>
  <si>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</si>
  <si>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</si>
  <si>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</si>
  <si>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</si>
  <si>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</si>
  <si>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</si>
  <si>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</si>
  <si>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</si>
  <si>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</si>
  <si>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</si>
  <si>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</si>
  <si>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</si>
  <si>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</si>
  <si>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</si>
  <si>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</si>
  <si>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</si>
  <si>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</si>
  <si>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</si>
  <si>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</si>
  <si>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</si>
  <si>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</si>
  <si>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</si>
  <si>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</si>
  <si>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</si>
  <si>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</si>
  <si>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</si>
  <si>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</si>
  <si>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</si>
  <si>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</si>
  <si>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</si>
  <si>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</si>
  <si>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</si>
  <si>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</si>
  <si>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</si>
  <si>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</si>
  <si>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</si>
  <si>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</si>
  <si>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</si>
  <si>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</si>
  <si>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</si>
  <si>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</si>
  <si>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</si>
  <si>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</si>
  <si>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</si>
  <si>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</si>
  <si>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</si>
  <si>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</si>
  <si>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</si>
  <si>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</si>
  <si>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</si>
  <si>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</si>
  <si>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</si>
  <si>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</si>
  <si>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</si>
  <si>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</si>
  <si>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</si>
  <si>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</si>
  <si>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</si>
  <si>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</si>
  <si>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</si>
  <si>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</si>
  <si>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</si>
  <si>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</si>
  <si>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</si>
  <si>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</si>
  <si>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</si>
  <si>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</si>
  <si>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</si>
  <si>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</si>
  <si>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</si>
  <si>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</si>
  <si>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</si>
  <si>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</si>
  <si>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</si>
  <si>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</si>
  <si>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</si>
  <si>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</si>
  <si>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</si>
  <si>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</si>
  <si>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</si>
  <si>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</si>
  <si>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</si>
  <si>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</si>
  <si>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</si>
  <si>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</si>
  <si>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</si>
  <si>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</si>
  <si>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</si>
  <si>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</si>
  <si>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</si>
  <si>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</si>
  <si>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</si>
  <si>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</si>
  <si>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</si>
  <si>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</si>
  <si>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</si>
  <si>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</si>
  <si>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</si>
  <si>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</si>
  <si>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</si>
  <si>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</si>
  <si>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</si>
  <si>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</si>
  <si>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</si>
  <si>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</si>
  <si>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</si>
  <si>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</si>
  <si>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</si>
  <si>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</si>
  <si>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</si>
  <si>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</si>
  <si>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</si>
  <si>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</si>
  <si>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</si>
  <si>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</si>
  <si>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</si>
  <si>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</si>
  <si>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</si>
  <si>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</si>
  <si>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</si>
  <si>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</si>
  <si>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</si>
  <si>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</si>
  <si>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</si>
  <si>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</si>
  <si>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</si>
  <si>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</si>
  <si>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</si>
  <si>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</si>
  <si>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</si>
  <si>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</si>
  <si>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</si>
  <si>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</si>
  <si>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</si>
  <si>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</si>
  <si>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</si>
  <si>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</si>
  <si>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</si>
  <si>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</si>
  <si>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</si>
  <si>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</si>
  <si>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</si>
  <si>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</si>
  <si>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</si>
  <si>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</si>
  <si>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</si>
  <si>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</si>
  <si>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</si>
  <si>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</si>
  <si>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</si>
  <si>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</si>
  <si>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</si>
  <si>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</si>
  <si>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</si>
  <si>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</si>
  <si>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</si>
  <si>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</si>
  <si>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</si>
  <si>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</si>
  <si>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</si>
  <si>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</si>
  <si>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</si>
  <si>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</si>
  <si>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</si>
  <si>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</si>
  <si>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</si>
  <si>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</si>
  <si>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</si>
  <si>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</si>
  <si>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</si>
  <si>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</si>
  <si>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</si>
  <si>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</si>
  <si>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</si>
  <si>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</si>
  <si>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</si>
  <si>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</si>
  <si>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</si>
  <si>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</si>
  <si>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</si>
  <si>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</si>
  <si>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</si>
  <si>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</si>
  <si>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</si>
  <si>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</si>
  <si>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</si>
  <si>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</si>
  <si>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</si>
  <si>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</si>
  <si>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</si>
  <si>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</si>
  <si>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</si>
  <si>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</si>
  <si>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</si>
  <si>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</si>
  <si>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</si>
  <si>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</si>
  <si>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</si>
  <si>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</si>
  <si>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</si>
  <si>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</si>
  <si>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</si>
  <si>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</si>
  <si>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</si>
  <si>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</si>
  <si>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</si>
  <si>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</si>
  <si>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</si>
  <si>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</si>
  <si>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</si>
  <si>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</si>
  <si>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</si>
  <si>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</si>
  <si>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</si>
  <si>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</si>
  <si>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</si>
  <si>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</si>
  <si>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</si>
  <si>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</si>
  <si>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</si>
  <si>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</si>
  <si>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</si>
  <si>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</si>
  <si>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</si>
  <si>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</si>
  <si>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</si>
  <si>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</si>
  <si>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</si>
  <si>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</si>
  <si>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</si>
  <si>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</si>
  <si>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</si>
  <si>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</si>
  <si>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</si>
  <si>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</si>
  <si>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</si>
  <si>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</si>
  <si>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</si>
  <si>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</si>
  <si>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</si>
  <si>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</si>
  <si>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</si>
  <si>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</si>
  <si>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</si>
  <si>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</si>
  <si>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</si>
  <si>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</si>
  <si>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</si>
  <si>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</si>
  <si>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</si>
  <si>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</si>
  <si>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</si>
  <si>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</si>
  <si>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</si>
  <si>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</si>
  <si>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</si>
  <si>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</si>
  <si>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</si>
  <si>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</si>
  <si>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</si>
  <si>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</si>
  <si>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</si>
  <si>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</si>
  <si>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</si>
  <si>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</si>
  <si>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</si>
  <si>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</si>
  <si>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</si>
  <si>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</si>
  <si>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</si>
  <si>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</si>
  <si>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</si>
  <si>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</si>
  <si>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</si>
  <si>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</si>
  <si>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</si>
  <si>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</si>
  <si>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</si>
  <si>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</si>
  <si>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</si>
  <si>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</si>
  <si>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</si>
  <si>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</si>
  <si>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</si>
  <si>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</si>
  <si>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</si>
  <si>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</si>
  <si>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</si>
  <si>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</si>
  <si>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</si>
  <si>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</si>
  <si>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</si>
  <si>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</si>
  <si>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</si>
  <si>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</si>
  <si>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</si>
  <si>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</si>
  <si>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</si>
  <si>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</si>
  <si>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</si>
  <si>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</si>
  <si>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</si>
  <si>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</si>
  <si>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</si>
  <si>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</si>
  <si>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</si>
  <si>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</si>
  <si>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</si>
  <si>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</si>
  <si>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</si>
  <si>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</si>
  <si>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</si>
  <si>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</si>
  <si>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</si>
  <si>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</si>
  <si>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</si>
  <si>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</si>
  <si>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</si>
  <si>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</si>
  <si>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</si>
  <si>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</si>
  <si>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</si>
  <si>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</si>
  <si>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</si>
  <si>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</si>
  <si>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</si>
  <si>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</si>
  <si>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</si>
  <si>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</si>
  <si>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</si>
  <si>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</si>
  <si>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</si>
  <si>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</si>
  <si>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</si>
  <si>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</si>
  <si>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</si>
  <si>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</si>
  <si>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</si>
  <si>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</si>
  <si>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</si>
  <si>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</si>
  <si>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</si>
  <si>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</si>
  <si>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</si>
  <si>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</si>
  <si>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</si>
  <si>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</si>
  <si>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</si>
  <si>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</si>
  <si>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</si>
  <si>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</si>
  <si>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</si>
  <si>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</si>
  <si>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</si>
  <si>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</si>
  <si>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</si>
  <si>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</si>
  <si>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</si>
  <si>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</si>
  <si>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</si>
  <si>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</si>
  <si>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</si>
  <si>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</si>
  <si>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</si>
  <si>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</si>
  <si>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</si>
  <si>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</si>
  <si>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</si>
  <si>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</si>
  <si>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</si>
  <si>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</si>
  <si>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</si>
  <si>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</si>
  <si>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</si>
  <si>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</si>
  <si>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</si>
  <si>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</si>
  <si>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</si>
  <si>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</si>
  <si>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</si>
  <si>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</si>
  <si>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</si>
  <si>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</si>
  <si>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</si>
  <si>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</si>
  <si>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</si>
  <si>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</si>
  <si>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</si>
  <si>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</si>
  <si>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</si>
  <si>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</si>
  <si>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</si>
  <si>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</si>
  <si>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</si>
  <si>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</si>
  <si>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</si>
  <si>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</si>
  <si>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</si>
  <si>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</si>
  <si>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</si>
  <si>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</si>
  <si>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</si>
  <si>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</si>
  <si>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</si>
  <si>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</si>
  <si>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</si>
  <si>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</si>
  <si>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</si>
  <si>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</si>
  <si>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</si>
  <si>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</si>
  <si>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</si>
  <si>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</si>
  <si>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</si>
  <si>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</si>
  <si>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</si>
  <si>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</si>
  <si>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</si>
  <si>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</si>
  <si>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</si>
  <si>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</si>
  <si>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</si>
  <si>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</si>
  <si>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</si>
  <si>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</si>
  <si>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</si>
  <si>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</si>
  <si>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</si>
  <si>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</si>
  <si>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</si>
  <si>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</si>
  <si>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</si>
  <si>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</si>
  <si>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</si>
  <si>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</si>
  <si>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</si>
  <si>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</si>
  <si>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</si>
  <si>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</si>
  <si>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</si>
  <si>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</si>
  <si>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</si>
  <si>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</si>
  <si>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</si>
  <si>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</si>
  <si>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</si>
  <si>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</si>
  <si>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</si>
  <si>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</si>
  <si>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</si>
  <si>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</si>
  <si>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</si>
  <si>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</si>
  <si>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</si>
  <si>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</si>
  <si>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</si>
  <si>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</si>
  <si>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</si>
  <si>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</si>
  <si>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</si>
  <si>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</si>
  <si>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</si>
  <si>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</si>
  <si>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</si>
  <si>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</si>
  <si>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</si>
  <si>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</si>
  <si>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</si>
  <si>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</si>
  <si>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</si>
  <si>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</si>
  <si>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</si>
  <si>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</si>
  <si>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</si>
  <si>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</si>
  <si>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</si>
  <si>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</si>
  <si>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</si>
  <si>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</si>
  <si>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</si>
  <si>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</si>
  <si>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</si>
  <si>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</si>
  <si>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</si>
  <si>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</si>
  <si>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</si>
  <si>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</si>
  <si>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</si>
  <si>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</si>
  <si>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</si>
  <si>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</si>
  <si>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</si>
  <si>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</si>
  <si>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</si>
  <si>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</si>
  <si>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</si>
  <si>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</si>
  <si>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</si>
  <si>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</si>
  <si>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</si>
  <si>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</si>
  <si>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</si>
  <si>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</si>
  <si>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</si>
  <si>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</si>
  <si>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</si>
  <si>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</si>
  <si>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</si>
  <si>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</si>
  <si>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</si>
  <si>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</si>
  <si>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</si>
  <si>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</si>
  <si>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</si>
  <si>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</si>
  <si>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</si>
  <si>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</si>
  <si>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</si>
  <si>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</si>
  <si>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</si>
  <si>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</si>
  <si>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</si>
  <si>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</si>
  <si>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</si>
  <si>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</si>
  <si>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</si>
  <si>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</si>
  <si>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</si>
  <si>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</si>
  <si>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</si>
  <si>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</si>
  <si>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</si>
  <si>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</si>
  <si>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</si>
  <si>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</si>
  <si>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</si>
  <si>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</si>
  <si>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</si>
  <si>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</si>
  <si>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</si>
  <si>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</si>
  <si>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</si>
  <si>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</si>
  <si>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</si>
  <si>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</si>
  <si>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</si>
  <si>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</si>
  <si>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</si>
  <si>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</si>
  <si>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</si>
  <si>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</si>
  <si>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</si>
  <si>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</si>
  <si>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</si>
  <si>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</si>
  <si>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</si>
  <si>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</si>
  <si>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</si>
  <si>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</si>
  <si>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</si>
  <si>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</si>
  <si>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</si>
  <si>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</si>
  <si>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</si>
  <si>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</si>
  <si>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</si>
  <si>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</si>
  <si>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</si>
  <si>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</si>
  <si>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</si>
  <si>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</si>
  <si>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</si>
  <si>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</si>
  <si>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</si>
  <si>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</si>
  <si>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</si>
  <si>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</si>
  <si>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</si>
  <si>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</si>
  <si>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</si>
  <si>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</si>
  <si>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</si>
  <si>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</si>
  <si>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</si>
  <si>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</si>
  <si>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</si>
  <si>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</si>
  <si>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</si>
  <si>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</si>
  <si>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</si>
  <si>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</si>
  <si>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</si>
  <si>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</si>
  <si>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</si>
  <si>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</si>
  <si>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</si>
  <si>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</si>
  <si>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</si>
  <si>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</si>
  <si>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</si>
  <si>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</si>
  <si>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</si>
  <si>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</si>
  <si>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</si>
  <si>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</si>
  <si>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</si>
  <si>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</si>
  <si>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</si>
  <si>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</si>
  <si>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</si>
  <si>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</si>
  <si>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</si>
  <si>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</si>
  <si>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</si>
  <si>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</si>
  <si>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</si>
  <si>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</si>
  <si>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</si>
  <si>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</si>
  <si>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</si>
  <si>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</si>
  <si>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</si>
  <si>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</si>
  <si>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</si>
  <si>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</si>
  <si>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</si>
  <si>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</si>
  <si>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</si>
  <si>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</si>
  <si>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</si>
  <si>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</si>
  <si>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</si>
  <si>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</si>
  <si>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</si>
  <si>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</si>
  <si>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</si>
  <si>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</si>
  <si>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</si>
  <si>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</si>
  <si>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</si>
  <si>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</si>
  <si>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</si>
  <si>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</si>
  <si>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</si>
  <si>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</si>
  <si>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</si>
  <si>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</si>
  <si>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</si>
  <si>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</si>
  <si>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</si>
  <si>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</si>
  <si>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</si>
  <si>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</si>
  <si>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</si>
  <si>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</si>
  <si>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</si>
  <si>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</si>
  <si>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</si>
  <si>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</si>
  <si>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</si>
  <si>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</si>
  <si>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</si>
  <si>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</si>
  <si>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</si>
  <si>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</si>
  <si>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</si>
  <si>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</si>
  <si>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</si>
  <si>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</si>
  <si>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</si>
  <si>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</si>
  <si>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</si>
  <si>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</si>
  <si>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</si>
  <si>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</si>
  <si>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</si>
  <si>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</si>
  <si>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</si>
  <si>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</si>
  <si>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</si>
  <si>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</si>
  <si>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</si>
  <si>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</si>
  <si>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</si>
  <si>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</si>
  <si>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</si>
  <si>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</si>
  <si>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</si>
  <si>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</si>
  <si>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</si>
  <si>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</si>
  <si>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</si>
  <si>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</si>
  <si>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</si>
  <si>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</si>
  <si>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</si>
  <si>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</si>
  <si>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</si>
  <si>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</si>
  <si>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</si>
  <si>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</si>
  <si>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</si>
  <si>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</si>
  <si>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</si>
  <si>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</si>
  <si>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</si>
  <si>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</si>
  <si>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</si>
  <si>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</si>
  <si>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</si>
  <si>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</si>
  <si>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</si>
  <si>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</si>
  <si>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</si>
  <si>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</si>
  <si>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</si>
  <si>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</si>
  <si>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</si>
  <si>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</si>
  <si>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</si>
  <si>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</si>
  <si>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</si>
  <si>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</si>
  <si>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</si>
  <si>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</si>
  <si>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</si>
  <si>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</si>
  <si>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</si>
  <si>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</si>
  <si>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</si>
  <si>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</si>
  <si>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</si>
  <si>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</si>
  <si>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</si>
  <si>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</si>
  <si>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</si>
  <si>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</si>
  <si>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</si>
  <si>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</si>
  <si>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</si>
  <si>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</si>
  <si>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</si>
  <si>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</si>
  <si>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</si>
  <si>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</si>
  <si>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</si>
  <si>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</si>
  <si>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</si>
  <si>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</si>
  <si>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</si>
  <si>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</si>
  <si>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</si>
  <si>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</si>
  <si>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</si>
  <si>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</si>
  <si>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</si>
  <si>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</si>
  <si>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</si>
  <si>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</si>
  <si>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</si>
  <si>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</si>
  <si>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</si>
  <si>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</si>
  <si>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</si>
  <si>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</si>
  <si>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</si>
  <si>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</si>
  <si>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</si>
  <si>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</si>
  <si>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</si>
  <si>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</si>
  <si>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</si>
  <si>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</si>
  <si>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</si>
  <si>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</si>
  <si>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</si>
  <si>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</si>
  <si>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</si>
  <si>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</si>
  <si>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</si>
  <si>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</si>
  <si>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</si>
  <si>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</si>
  <si>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</si>
  <si>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</si>
  <si>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</si>
  <si>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</si>
  <si>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</si>
  <si>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</si>
  <si>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</si>
  <si>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</si>
  <si>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</si>
  <si>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</si>
  <si>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</si>
  <si>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</si>
  <si>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</si>
  <si>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</si>
  <si>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</si>
  <si>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</si>
  <si>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</si>
  <si>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</si>
  <si>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</si>
  <si>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</si>
  <si>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</si>
  <si>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</si>
  <si>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</si>
  <si>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</si>
  <si>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</si>
  <si>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</si>
  <si>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</si>
  <si>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</si>
  <si>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</si>
  <si>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</si>
  <si>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</si>
  <si>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</si>
  <si>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</si>
  <si>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</si>
  <si>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</si>
  <si>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</si>
  <si>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</si>
  <si>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</si>
  <si>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</si>
  <si>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</si>
  <si>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</si>
  <si>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</si>
  <si>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</si>
  <si>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</si>
  <si>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</si>
  <si>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</si>
  <si>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</si>
  <si>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</si>
  <si>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</si>
  <si>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</si>
  <si>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</si>
  <si>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</si>
  <si>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</si>
  <si>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</si>
  <si>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</si>
  <si>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</si>
  <si>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</si>
  <si>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</si>
  <si>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</si>
  <si>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</si>
  <si>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</si>
  <si>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</si>
  <si>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</si>
  <si>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</si>
  <si>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</si>
  <si>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</si>
  <si>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</si>
  <si>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</si>
  <si>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</si>
  <si>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</si>
  <si>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</si>
  <si>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</si>
  <si>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</si>
  <si>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</si>
  <si>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</si>
  <si>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</si>
  <si>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</si>
  <si>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</si>
  <si>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</si>
  <si>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</si>
  <si>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</si>
  <si>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</si>
  <si>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</si>
  <si>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</si>
  <si>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</si>
  <si>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</si>
  <si>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</si>
  <si>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</si>
  <si>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</si>
  <si>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</si>
  <si>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</si>
  <si>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</si>
  <si>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</si>
  <si>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</si>
  <si>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</si>
  <si>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</si>
  <si>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</si>
  <si>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</si>
  <si>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</si>
  <si>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</si>
  <si>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</si>
  <si>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</si>
  <si>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</si>
  <si>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</si>
  <si>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</si>
  <si>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</si>
  <si>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</si>
  <si>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</si>
  <si>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</si>
  <si>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</si>
  <si>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</si>
  <si>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</si>
  <si>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</si>
  <si>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</si>
  <si>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</si>
  <si>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</si>
  <si>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</si>
  <si>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</si>
  <si>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</si>
  <si>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</si>
  <si>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</si>
  <si>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</si>
  <si>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</si>
  <si>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</si>
  <si>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</si>
  <si>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</si>
  <si>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</si>
  <si>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</si>
  <si>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</si>
  <si>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</si>
  <si>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</si>
  <si>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</si>
  <si>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</si>
  <si>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</si>
  <si>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</si>
  <si>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</si>
  <si>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</si>
  <si>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</si>
  <si>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</si>
  <si>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</si>
  <si>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</si>
  <si>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</si>
  <si>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</si>
  <si>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</si>
  <si>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</si>
  <si>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</si>
  <si>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</si>
  <si>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</si>
  <si>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</si>
  <si>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</si>
  <si>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</si>
  <si>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</si>
  <si>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</si>
  <si>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</si>
  <si>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</si>
  <si>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</si>
  <si>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</si>
  <si>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</si>
  <si>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</si>
  <si>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</si>
  <si>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</si>
  <si>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</si>
  <si>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</si>
  <si>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</si>
  <si>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</si>
  <si>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</si>
  <si>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</si>
  <si>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</si>
  <si>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</si>
  <si>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</si>
  <si>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</si>
  <si>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</si>
  <si>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</si>
  <si>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</si>
  <si>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</si>
  <si>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</si>
  <si>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</si>
  <si>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</si>
  <si>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</si>
  <si>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</si>
  <si>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</si>
  <si>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</si>
  <si>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</si>
  <si>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</si>
  <si>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</si>
  <si>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</si>
  <si>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</si>
  <si>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</si>
  <si>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</si>
  <si>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</si>
  <si>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</si>
  <si>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</si>
  <si>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</si>
  <si>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</si>
  <si>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</si>
  <si>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</si>
  <si>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</si>
  <si>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</si>
  <si>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</si>
  <si>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</si>
  <si>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</si>
  <si>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</si>
  <si>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</si>
  <si>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</si>
  <si>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</si>
  <si>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</si>
  <si>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</si>
  <si>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</si>
  <si>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</si>
  <si>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</si>
  <si>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</si>
  <si>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</si>
  <si>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</si>
  <si>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</si>
  <si>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</si>
  <si>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</si>
  <si>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</si>
  <si>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</si>
  <si>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</si>
  <si>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</si>
  <si>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</si>
  <si>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</si>
  <si>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</si>
  <si>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</si>
  <si>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</si>
  <si>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</si>
  <si>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</si>
  <si>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</si>
  <si>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</si>
  <si>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</si>
  <si>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</si>
  <si>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</si>
  <si>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</si>
  <si>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</si>
  <si>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</si>
  <si>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</si>
  <si>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</si>
  <si>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</si>
  <si>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</si>
  <si>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</si>
  <si>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</si>
  <si>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</si>
  <si>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</si>
  <si>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</si>
  <si>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</si>
  <si>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</si>
  <si>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</si>
  <si>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</si>
  <si>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</si>
  <si>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</si>
  <si>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</si>
  <si>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</si>
  <si>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</si>
  <si>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</si>
  <si>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</si>
  <si>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</si>
  <si>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</si>
  <si>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</si>
  <si>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</si>
  <si>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</si>
  <si>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</si>
  <si>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</si>
  <si>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</si>
  <si>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</si>
  <si>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</si>
  <si>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</si>
  <si>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</si>
  <si>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</si>
  <si>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</si>
  <si>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</si>
  <si>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</si>
  <si>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</si>
  <si>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</si>
  <si>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</si>
  <si>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</si>
  <si>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</si>
  <si>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</si>
  <si>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</si>
  <si>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</si>
  <si>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</si>
  <si>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</si>
  <si>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</si>
  <si>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</si>
  <si>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</si>
  <si>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</si>
  <si>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</si>
  <si>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</si>
  <si>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</si>
  <si>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</si>
  <si>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</si>
  <si>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</si>
  <si>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</si>
  <si>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</si>
  <si>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</si>
  <si>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</si>
  <si>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</si>
  <si>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</si>
  <si>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</si>
  <si>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</si>
  <si>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</si>
  <si>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</si>
  <si>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</si>
  <si>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</si>
  <si>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</si>
  <si>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</si>
  <si>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</si>
  <si>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</si>
  <si>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</si>
  <si>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</si>
  <si>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</si>
  <si>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</si>
  <si>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</si>
  <si>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</si>
  <si>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</si>
  <si>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</si>
  <si>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</si>
  <si>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</si>
  <si>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</si>
  <si>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</si>
  <si>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</si>
  <si>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</si>
  <si>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</si>
  <si>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</si>
  <si>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</si>
  <si>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</si>
  <si>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</si>
  <si>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</si>
  <si>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</si>
  <si>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</si>
  <si>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</si>
  <si>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</si>
  <si>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</si>
  <si>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</si>
  <si>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</si>
  <si>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</si>
  <si>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</si>
  <si>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</si>
  <si>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</si>
  <si>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</si>
  <si>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</si>
  <si>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</si>
  <si>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</si>
  <si>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</si>
  <si>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</si>
  <si>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</si>
  <si>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</si>
  <si>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</si>
  <si>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</si>
  <si>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</si>
  <si>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</si>
  <si>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</si>
  <si>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</si>
  <si>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</si>
  <si>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</si>
  <si>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</si>
  <si>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</si>
  <si>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</si>
  <si>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</si>
  <si>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</si>
  <si>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</si>
  <si>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</si>
  <si>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</si>
  <si>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</si>
  <si>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</si>
  <si>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</si>
  <si>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</si>
  <si>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</si>
  <si>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</si>
  <si>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</si>
  <si>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</si>
  <si>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</si>
  <si>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</si>
  <si>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</si>
  <si>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</si>
  <si>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</si>
  <si>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</si>
  <si>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</si>
  <si>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</si>
  <si>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</si>
  <si>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</si>
  <si>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</si>
  <si>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</si>
  <si>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</si>
  <si>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</si>
  <si>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</si>
  <si>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</si>
  <si>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</si>
  <si>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</si>
  <si>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</si>
  <si>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</si>
  <si>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</si>
  <si>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</si>
  <si>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</si>
  <si>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</si>
  <si>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</si>
  <si>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</si>
  <si>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</si>
  <si>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</si>
  <si>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</si>
  <si>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</si>
  <si>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</si>
  <si>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</si>
  <si>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</si>
  <si>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</si>
  <si>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</si>
  <si>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</si>
  <si>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</si>
  <si>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</si>
  <si>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</si>
  <si>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</si>
  <si>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</si>
  <si>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</si>
  <si>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</si>
  <si>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</si>
  <si>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</si>
  <si>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</si>
  <si>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</si>
  <si>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</si>
  <si>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</si>
  <si>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</si>
  <si>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</si>
  <si>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</si>
  <si>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</si>
  <si>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</si>
  <si>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</si>
  <si>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</si>
  <si>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</si>
  <si>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</si>
  <si>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</si>
  <si>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</si>
  <si>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</si>
  <si>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</si>
  <si>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</si>
  <si>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</si>
  <si>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</si>
  <si>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</si>
  <si>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</si>
  <si>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</si>
  <si>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</si>
  <si>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</si>
  <si>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</si>
  <si>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</si>
  <si>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</si>
  <si>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</si>
  <si>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</si>
  <si>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</si>
  <si>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</si>
  <si>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</si>
  <si>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</si>
  <si>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</si>
  <si>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</si>
  <si>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</si>
  <si>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</si>
  <si>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</si>
  <si>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</si>
  <si>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</si>
  <si>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</si>
  <si>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</si>
  <si>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</si>
  <si>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</si>
  <si>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</si>
  <si>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</si>
  <si>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</si>
  <si>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</si>
  <si>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</si>
  <si>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</si>
  <si>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</si>
  <si>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</si>
  <si>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</si>
  <si>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</si>
  <si>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</si>
  <si>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</si>
  <si>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</si>
  <si>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</si>
  <si>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</si>
  <si>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</si>
  <si>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</si>
  <si>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</si>
  <si>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</si>
  <si>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</si>
  <si>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</si>
  <si>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</si>
  <si>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</si>
  <si>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</si>
  <si>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</si>
  <si>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</si>
  <si>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</si>
  <si>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</si>
  <si>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</si>
  <si>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</si>
  <si>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</si>
  <si>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</si>
  <si>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</si>
  <si>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</si>
  <si>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</si>
  <si>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</si>
  <si>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</si>
  <si>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</si>
  <si>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</si>
  <si>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</si>
  <si>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</si>
  <si>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</si>
  <si>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</si>
  <si>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</si>
  <si>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</si>
  <si>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</si>
  <si>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</si>
  <si>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</si>
  <si>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</si>
  <si>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</si>
  <si>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</si>
  <si>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</si>
  <si>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</si>
  <si>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</si>
  <si>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</si>
  <si>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</si>
  <si>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</si>
  <si>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</si>
  <si>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</si>
  <si>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</si>
  <si>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</si>
  <si>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</si>
  <si>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</si>
  <si>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</si>
  <si>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</si>
  <si>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</si>
  <si>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</si>
  <si>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</si>
  <si>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</si>
  <si>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</si>
  <si>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</si>
  <si>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</si>
  <si>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</si>
  <si>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</si>
  <si>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</si>
  <si>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</si>
  <si>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</si>
  <si>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</si>
  <si>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</si>
  <si>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</si>
  <si>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</si>
  <si>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</si>
  <si>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</si>
  <si>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</si>
  <si>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</si>
  <si>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</si>
  <si>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</si>
  <si>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</si>
  <si>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</si>
  <si>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</si>
  <si>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</si>
  <si>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</si>
  <si>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</si>
  <si>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</si>
  <si>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</si>
  <si>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</si>
  <si>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</si>
  <si>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</si>
  <si>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</si>
  <si>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</si>
  <si>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</si>
  <si>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</si>
  <si>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</si>
  <si>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</si>
  <si>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</si>
  <si>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</si>
  <si>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</si>
  <si>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</si>
  <si>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</si>
  <si>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</si>
  <si>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</si>
  <si>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</si>
  <si>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</si>
  <si>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</si>
  <si>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</si>
  <si>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</si>
  <si>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</si>
  <si>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</si>
  <si>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</si>
  <si>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</si>
  <si>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</si>
  <si>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</si>
  <si>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</si>
  <si>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</si>
  <si>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</si>
  <si>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</si>
  <si>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</si>
  <si>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</si>
  <si>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</si>
  <si>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</si>
  <si>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</si>
  <si>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</si>
  <si>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</si>
  <si>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</si>
  <si>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</si>
  <si>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</si>
  <si>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</si>
  <si>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</si>
  <si>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</si>
  <si>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</si>
  <si>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</si>
  <si>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</si>
  <si>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</si>
  <si>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</si>
  <si>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</si>
  <si>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</si>
  <si>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</si>
  <si>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</si>
  <si>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</si>
  <si>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</si>
  <si>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</si>
  <si>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</si>
  <si>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</si>
  <si>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</si>
  <si>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</si>
  <si>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</si>
  <si>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</si>
  <si>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</si>
  <si>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</si>
  <si>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</si>
  <si>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</si>
  <si>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</si>
  <si>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</si>
  <si>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</si>
  <si>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</si>
  <si>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</si>
  <si>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</si>
  <si>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</si>
  <si>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</si>
  <si>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</si>
  <si>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</si>
  <si>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</si>
  <si>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</si>
  <si>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</si>
  <si>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</si>
  <si>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</si>
  <si>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</si>
  <si>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</si>
  <si>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</si>
  <si>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</si>
  <si>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</si>
  <si>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</si>
  <si>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</si>
  <si>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</si>
  <si>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</si>
  <si>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</si>
  <si>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</si>
  <si>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</si>
  <si>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</si>
  <si>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</si>
  <si>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</si>
  <si>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</si>
  <si>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</si>
  <si>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</si>
  <si>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</si>
  <si>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</si>
  <si>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</si>
  <si>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</si>
  <si>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</si>
  <si>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</si>
  <si>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</si>
  <si>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</si>
  <si>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</si>
  <si>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</si>
  <si>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</si>
  <si>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</si>
  <si>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</si>
  <si>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</si>
  <si>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</si>
  <si>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</si>
  <si>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</si>
  <si>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</si>
  <si>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</si>
  <si>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</si>
  <si>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</si>
  <si>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</si>
  <si>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</si>
  <si>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</si>
  <si>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</si>
  <si>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</si>
  <si>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</si>
  <si>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</si>
  <si>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</si>
  <si>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</si>
  <si>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</si>
  <si>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</si>
  <si>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</si>
  <si>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</si>
  <si>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</si>
  <si>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</si>
  <si>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</si>
  <si>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</si>
  <si>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</si>
  <si>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</si>
  <si>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</si>
  <si>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</si>
  <si>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</si>
  <si>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</si>
  <si>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</si>
  <si>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</si>
  <si>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</si>
  <si>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</si>
  <si>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</si>
  <si>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</si>
  <si>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</si>
  <si>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</si>
  <si>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</si>
  <si>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</si>
  <si>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</si>
  <si>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</si>
  <si>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</si>
  <si>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</si>
  <si>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</si>
  <si>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</si>
  <si>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</si>
  <si>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</si>
  <si>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</si>
  <si>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</si>
  <si>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</si>
  <si>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</si>
  <si>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</si>
  <si>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</si>
  <si>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</si>
  <si>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</si>
  <si>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</si>
  <si>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</si>
  <si>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</si>
  <si>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</si>
  <si>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</si>
  <si>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</si>
  <si>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</si>
  <si>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</si>
  <si>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</si>
  <si>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</si>
  <si>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</si>
  <si>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</si>
  <si>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</si>
  <si>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</si>
  <si>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</si>
  <si>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</si>
  <si>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</si>
  <si>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</si>
  <si>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</si>
  <si>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</si>
  <si>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</si>
  <si>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</si>
  <si>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</si>
  <si>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</si>
  <si>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</si>
  <si>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</si>
  <si>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</si>
  <si>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</si>
  <si>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</si>
  <si>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</si>
  <si>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</si>
  <si>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</si>
  <si>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</si>
  <si>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</si>
  <si>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</si>
  <si>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</si>
  <si>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</si>
  <si>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</si>
  <si>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</si>
  <si>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</si>
  <si>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</si>
  <si>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</si>
  <si>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</si>
  <si>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</si>
  <si>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</si>
  <si>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</si>
  <si>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</si>
  <si>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</si>
  <si>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</si>
  <si>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</si>
  <si>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</si>
  <si>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</si>
  <si>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</si>
  <si>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</si>
  <si>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</si>
  <si>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</si>
  <si>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</si>
  <si>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</si>
  <si>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</si>
  <si>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</si>
  <si>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</si>
  <si>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</si>
  <si>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</si>
  <si>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</si>
  <si>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</si>
  <si>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</si>
  <si>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</si>
  <si>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</si>
  <si>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</si>
  <si>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</si>
  <si>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</si>
  <si>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</si>
  <si>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</si>
  <si>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</si>
  <si>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</si>
  <si>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</si>
  <si>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</si>
  <si>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</si>
  <si>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</si>
  <si>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</si>
  <si>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</si>
  <si>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</si>
  <si>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</si>
  <si>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</si>
  <si>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</si>
  <si>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</si>
  <si>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</si>
  <si>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</si>
  <si>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</si>
  <si>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</si>
  <si>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</si>
  <si>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</si>
  <si>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</si>
  <si>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</si>
  <si>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</si>
  <si>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</si>
  <si>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</si>
  <si>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</si>
  <si>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</si>
  <si>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</si>
  <si>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</si>
  <si>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</si>
  <si>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</si>
  <si>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</si>
  <si>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</si>
  <si>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</si>
  <si>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</si>
  <si>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</si>
  <si>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</si>
  <si>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</si>
  <si>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</si>
  <si>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</si>
  <si>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</si>
  <si>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</si>
  <si>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</si>
  <si>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</si>
  <si>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</si>
  <si>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</si>
  <si>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</si>
  <si>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</si>
  <si>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</si>
  <si>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</si>
  <si>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</si>
  <si>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</si>
  <si>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</si>
  <si>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</si>
  <si>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</si>
  <si>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</si>
  <si>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</si>
  <si>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</si>
  <si>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</si>
  <si>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</si>
  <si>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</si>
  <si>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</si>
  <si>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</si>
  <si>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</si>
  <si>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</si>
  <si>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</si>
  <si>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</si>
  <si>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</si>
  <si>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</si>
  <si>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</si>
  <si>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</si>
  <si>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</si>
  <si>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</si>
  <si>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</si>
  <si>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</si>
  <si>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</si>
  <si>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</si>
  <si>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</si>
  <si>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</si>
  <si>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</si>
  <si>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</si>
  <si>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</si>
  <si>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</si>
  <si>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</si>
  <si>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</si>
  <si>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</si>
  <si>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</si>
  <si>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</si>
  <si>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</si>
  <si>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</si>
  <si>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</si>
  <si>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</si>
  <si>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</si>
  <si>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</si>
  <si>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</si>
  <si>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</si>
  <si>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</si>
  <si>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</si>
  <si>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</si>
  <si>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</si>
  <si>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</si>
  <si>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</si>
  <si>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</si>
  <si>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</si>
  <si>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</si>
  <si>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</si>
  <si>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</si>
  <si>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</si>
  <si>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</si>
  <si>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</si>
  <si>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</si>
  <si>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</si>
  <si>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</si>
  <si>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</si>
  <si>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</si>
  <si>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</si>
  <si>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</si>
  <si>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</si>
  <si>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</si>
  <si>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</si>
  <si>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</si>
  <si>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</si>
  <si>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</si>
  <si>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</si>
  <si>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</si>
  <si>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</si>
  <si>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</si>
  <si>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</si>
  <si>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</si>
  <si>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</si>
  <si>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</si>
  <si>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</si>
  <si>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</si>
  <si>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</si>
  <si>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</si>
  <si>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</si>
  <si>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</si>
  <si>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</si>
  <si>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</si>
  <si>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</si>
  <si>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</si>
  <si>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</si>
  <si>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</si>
  <si>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</si>
  <si>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</si>
  <si>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</si>
  <si>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</si>
  <si>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</si>
  <si>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</si>
  <si>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</si>
  <si>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</si>
  <si>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</si>
  <si>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</si>
  <si>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</si>
  <si>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</si>
  <si>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</si>
  <si>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</si>
  <si>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</si>
  <si>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</si>
  <si>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</si>
  <si>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</si>
  <si>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</si>
  <si>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</si>
  <si>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</si>
  <si>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</si>
  <si>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</si>
  <si>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</si>
  <si>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</si>
  <si>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</si>
  <si>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</si>
  <si>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</si>
  <si>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</si>
  <si>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</si>
  <si>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</si>
  <si>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</si>
  <si>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</si>
  <si>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</si>
  <si>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</si>
  <si>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</si>
  <si>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</si>
  <si>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</si>
  <si>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</si>
  <si>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</si>
  <si>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</si>
  <si>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</si>
  <si>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</si>
  <si>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</si>
  <si>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</si>
  <si>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</si>
  <si>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</si>
  <si>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</si>
  <si>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</si>
  <si>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</si>
  <si>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</si>
  <si>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</si>
  <si>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</si>
  <si>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</si>
  <si>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</si>
  <si>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</si>
  <si>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</si>
  <si>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</si>
  <si>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</si>
  <si>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</si>
  <si>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</si>
  <si>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</si>
  <si>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</si>
  <si>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</si>
  <si>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</si>
  <si>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</si>
  <si>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</si>
  <si>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</si>
  <si>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</si>
  <si>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</si>
  <si>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</si>
  <si>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</si>
  <si>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</si>
  <si>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</si>
  <si>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</si>
  <si>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</si>
  <si>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</si>
  <si>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</si>
  <si>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</si>
  <si>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</si>
  <si>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</si>
  <si>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</si>
  <si>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</si>
  <si>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</si>
  <si>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</si>
  <si>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</si>
  <si>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</si>
  <si>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</si>
  <si>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</si>
  <si>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</si>
  <si>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</si>
  <si>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</si>
  <si>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</si>
  <si>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</si>
  <si>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</si>
  <si>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</si>
  <si>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</si>
  <si>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</si>
  <si>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</si>
  <si>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</si>
  <si>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</si>
  <si>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</si>
  <si>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</si>
  <si>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</si>
  <si>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</si>
  <si>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</si>
  <si>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</si>
  <si>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</si>
  <si>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</si>
  <si>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</si>
  <si>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</si>
  <si>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</si>
  <si>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</si>
  <si>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</si>
  <si>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</si>
  <si>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</si>
  <si>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</si>
  <si>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</si>
  <si>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</si>
  <si>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</si>
  <si>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</si>
  <si>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</si>
  <si>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</si>
  <si>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</si>
  <si>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</si>
  <si>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</si>
  <si>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</si>
  <si>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</si>
  <si>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</si>
  <si>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</si>
  <si>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</si>
  <si>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</si>
  <si>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</si>
  <si>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</si>
  <si>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</si>
  <si>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</si>
  <si>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</si>
  <si>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</si>
  <si>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</si>
  <si>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</si>
  <si>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</si>
  <si>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</si>
  <si>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</si>
  <si>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</si>
  <si>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</si>
  <si>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</si>
  <si>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</si>
  <si>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</si>
  <si>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</si>
  <si>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</si>
  <si>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</si>
  <si>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</si>
  <si>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</si>
  <si>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</si>
  <si>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</si>
  <si>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</si>
  <si>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</si>
  <si>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</si>
  <si>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</si>
  <si>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</si>
  <si>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</si>
  <si>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</si>
  <si>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</si>
  <si>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</si>
  <si>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</si>
  <si>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</si>
  <si>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</si>
  <si>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</si>
  <si>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</si>
  <si>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</si>
  <si>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</si>
  <si>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</si>
  <si>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</si>
  <si>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</si>
  <si>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</si>
  <si>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</si>
  <si>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</si>
  <si>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</si>
  <si>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</si>
  <si>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</si>
  <si>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</si>
  <si>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</si>
  <si>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</si>
  <si>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</si>
  <si>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</si>
  <si>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</si>
  <si>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</si>
  <si>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</si>
  <si>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</si>
  <si>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</si>
  <si>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</si>
  <si>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</si>
  <si>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</si>
  <si>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</si>
  <si>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</si>
  <si>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</si>
  <si>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</si>
  <si>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</si>
  <si>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</si>
  <si>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</si>
  <si>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</si>
  <si>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</si>
  <si>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</si>
  <si>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</si>
  <si>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</si>
  <si>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</si>
  <si>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</si>
  <si>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</si>
  <si>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</si>
  <si>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</si>
  <si>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</si>
  <si>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</si>
  <si>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</si>
  <si>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</si>
  <si>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</si>
  <si>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</si>
  <si>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</si>
  <si>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</si>
  <si>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</si>
  <si>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</si>
  <si>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</si>
  <si>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</si>
  <si>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</si>
  <si>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</si>
  <si>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</si>
  <si>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</si>
  <si>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</si>
  <si>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</si>
  <si>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</si>
  <si>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</si>
  <si>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</si>
  <si>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</si>
  <si>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</si>
  <si>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</si>
  <si>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</si>
  <si>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</si>
  <si>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</si>
  <si>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</si>
  <si>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</si>
  <si>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</si>
  <si>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</si>
  <si>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</si>
  <si>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</si>
  <si>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</si>
  <si>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</si>
  <si>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</si>
  <si>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</si>
  <si>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</si>
  <si>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</si>
  <si>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</si>
  <si>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</si>
  <si>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</si>
  <si>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</si>
  <si>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</si>
  <si>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</si>
  <si>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</si>
  <si>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</si>
  <si>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</si>
  <si>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</si>
  <si>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</si>
  <si>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</si>
  <si>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</si>
  <si>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</si>
  <si>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</si>
  <si>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</si>
  <si>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</si>
  <si>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</si>
  <si>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</si>
  <si>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</si>
  <si>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</si>
  <si>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</si>
  <si>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</si>
  <si>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</si>
  <si>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</si>
  <si>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</si>
  <si>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</si>
  <si>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</si>
  <si>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</si>
  <si>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</si>
  <si>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</si>
  <si>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</si>
  <si>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</si>
  <si>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</si>
  <si>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</si>
  <si>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</si>
  <si>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</si>
  <si>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</si>
  <si>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</si>
  <si>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</si>
  <si>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</si>
  <si>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</si>
  <si>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</si>
  <si>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</si>
  <si>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</si>
  <si>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</si>
  <si>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</si>
  <si>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</si>
  <si>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</si>
  <si>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</si>
  <si>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</si>
  <si>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</si>
  <si>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</si>
  <si>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</si>
  <si>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</si>
  <si>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</si>
  <si>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</si>
  <si>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</si>
  <si>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</si>
  <si>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</si>
  <si>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</si>
  <si>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</si>
  <si>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</si>
  <si>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</si>
  <si>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</si>
  <si>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</si>
  <si>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</si>
  <si>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</si>
  <si>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</si>
  <si>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</si>
  <si>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</si>
  <si>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</si>
  <si>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</si>
  <si>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</si>
  <si>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</si>
  <si>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</si>
  <si>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</si>
  <si>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</si>
  <si>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</si>
  <si>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</si>
  <si>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</si>
  <si>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</si>
  <si>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</si>
  <si>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</si>
  <si>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</si>
  <si>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</si>
  <si>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</si>
  <si>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</si>
  <si>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</si>
  <si>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</si>
  <si>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</si>
  <si>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</si>
  <si>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</si>
  <si>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</si>
  <si>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</si>
  <si>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</si>
  <si>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</si>
  <si>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</si>
  <si>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</si>
  <si>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</si>
  <si>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</si>
  <si>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</si>
  <si>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</si>
  <si>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</si>
  <si>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</si>
  <si>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</si>
  <si>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</si>
  <si>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</si>
  <si>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</si>
  <si>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</si>
  <si>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</si>
  <si>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</si>
  <si>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</si>
  <si>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</si>
  <si>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</si>
  <si>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</si>
  <si>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</si>
  <si>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</si>
  <si>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</si>
  <si>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</si>
  <si>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</si>
  <si>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</si>
  <si>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</si>
  <si>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</si>
  <si>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</si>
  <si>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</si>
  <si>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</si>
  <si>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</si>
  <si>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</si>
  <si>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</si>
  <si>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</si>
  <si>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</si>
  <si>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</si>
  <si>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</si>
  <si>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</si>
  <si>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</si>
  <si>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</si>
  <si>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</si>
  <si>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</si>
  <si>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</si>
  <si>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</si>
  <si>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</si>
  <si>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</si>
  <si>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</si>
  <si>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</si>
  <si>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</si>
  <si>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</si>
  <si>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</si>
  <si>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</si>
  <si>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</si>
  <si>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</si>
  <si>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</si>
  <si>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</si>
  <si>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</si>
  <si>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</si>
  <si>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</si>
  <si>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</si>
  <si>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</si>
  <si>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</si>
  <si>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</si>
  <si>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</si>
  <si>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</si>
  <si>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</si>
  <si>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</si>
  <si>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</si>
  <si>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</si>
  <si>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</si>
  <si>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</si>
  <si>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</si>
  <si>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</si>
  <si>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</si>
  <si>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</si>
  <si>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</si>
  <si>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</si>
  <si>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</si>
  <si>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</si>
  <si>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</si>
  <si>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</si>
  <si>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</si>
  <si>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</si>
  <si>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</si>
  <si>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</si>
  <si>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</si>
  <si>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</si>
  <si>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</si>
  <si>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</si>
  <si>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</si>
  <si>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</si>
  <si>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</si>
  <si>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</si>
  <si>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</si>
  <si>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</si>
  <si>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</si>
  <si>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</si>
  <si>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</si>
  <si>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</si>
  <si>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</si>
  <si>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</si>
  <si>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</si>
  <si>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</si>
  <si>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</si>
  <si>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</si>
  <si>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</si>
  <si>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</si>
  <si>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</si>
  <si>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</si>
  <si>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</si>
  <si>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</si>
  <si>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</si>
  <si>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</si>
  <si>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</si>
  <si>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</si>
  <si>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</si>
  <si>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</si>
  <si>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</si>
  <si>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</si>
  <si>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</si>
  <si>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</si>
  <si>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</si>
  <si>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</si>
  <si>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</si>
  <si>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</si>
  <si>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</si>
  <si>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</si>
  <si>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</si>
  <si>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</si>
  <si>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</si>
  <si>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</si>
  <si>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</si>
  <si>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</si>
  <si>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</si>
  <si>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</si>
  <si>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</si>
  <si>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</si>
  <si>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</si>
  <si>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</si>
  <si>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</si>
  <si>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</si>
  <si>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</si>
  <si>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</si>
  <si>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</si>
  <si>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</si>
  <si>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</si>
  <si>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</si>
  <si>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</si>
  <si>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</si>
  <si>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</si>
  <si>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</si>
  <si>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</si>
  <si>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</si>
  <si>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</si>
  <si>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</si>
  <si>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</si>
  <si>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</si>
  <si>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</si>
  <si>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</si>
  <si>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</si>
  <si>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</si>
  <si>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</si>
  <si>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</si>
  <si>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</si>
  <si>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</si>
  <si>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</si>
  <si>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</si>
  <si>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</si>
  <si>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</si>
  <si>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</si>
  <si>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</si>
  <si>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</si>
  <si>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</si>
  <si>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</si>
  <si>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</si>
  <si>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</si>
  <si>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</si>
  <si>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</si>
  <si>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</si>
  <si>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</si>
  <si>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</si>
  <si>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</si>
  <si>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</si>
  <si>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</si>
  <si>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</si>
  <si>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</si>
  <si>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</si>
  <si>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</si>
  <si>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</si>
  <si>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</si>
  <si>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</si>
  <si>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</si>
  <si>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</si>
  <si>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</si>
  <si>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</si>
  <si>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</si>
  <si>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</si>
  <si>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</si>
  <si>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</si>
  <si>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</si>
  <si>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</si>
  <si>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</si>
  <si>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</si>
  <si>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</si>
  <si>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</si>
  <si>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</si>
  <si>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</si>
  <si>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</si>
  <si>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</si>
  <si>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</si>
  <si>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</si>
  <si>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</si>
  <si>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</si>
  <si>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</si>
  <si>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</si>
  <si>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</si>
  <si>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</si>
  <si>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</si>
  <si>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</si>
  <si>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</si>
  <si>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</si>
  <si>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</si>
  <si>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</si>
  <si>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</si>
  <si>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</si>
  <si>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</si>
  <si>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</si>
  <si>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</si>
  <si>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</si>
  <si>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</si>
  <si>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</si>
  <si>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</si>
  <si>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</si>
  <si>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</si>
  <si>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</si>
  <si>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</si>
  <si>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</si>
  <si>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</si>
  <si>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</si>
  <si>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</si>
  <si>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</si>
  <si>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</si>
  <si>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</si>
  <si>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</si>
  <si>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</si>
  <si>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</si>
  <si>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</si>
  <si>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</si>
  <si>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</si>
  <si>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</si>
  <si>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</si>
  <si>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</si>
  <si>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</si>
  <si>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</si>
  <si>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</si>
  <si>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</si>
  <si>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</si>
  <si>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</si>
  <si>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</si>
  <si>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</si>
  <si>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</si>
  <si>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</si>
  <si>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</si>
  <si>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</si>
  <si>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</si>
  <si>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</si>
  <si>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</si>
  <si>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</si>
  <si>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</si>
  <si>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</si>
  <si>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</si>
  <si>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</si>
  <si>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</si>
  <si>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</si>
  <si>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</si>
  <si>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</si>
  <si>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</si>
  <si>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</si>
  <si>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</si>
  <si>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</si>
  <si>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</si>
  <si>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</si>
  <si>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</si>
  <si>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</si>
  <si>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</si>
  <si>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</si>
  <si>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</si>
  <si>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</si>
  <si>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</si>
  <si>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</si>
  <si>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</si>
  <si>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</si>
  <si>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</si>
  <si>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</si>
  <si>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</si>
  <si>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</si>
  <si>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</si>
  <si>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</si>
  <si>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</si>
  <si>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</si>
  <si>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</si>
  <si>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</si>
  <si>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</si>
  <si>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</si>
  <si>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</si>
  <si>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</si>
  <si>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</si>
  <si>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</si>
  <si>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</si>
  <si>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</si>
  <si>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</si>
  <si>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</si>
  <si>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</si>
  <si>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</si>
  <si>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</si>
  <si>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</si>
  <si>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</si>
  <si>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</si>
  <si>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</si>
  <si>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</si>
  <si>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</si>
  <si>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</si>
  <si>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</si>
  <si>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</si>
  <si>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</si>
  <si>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</si>
  <si>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</si>
  <si>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</si>
  <si>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</si>
  <si>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</si>
  <si>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</si>
  <si>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</si>
  <si>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</si>
  <si>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</si>
  <si>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</si>
  <si>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</si>
  <si>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</si>
  <si>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</si>
  <si>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</si>
  <si>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</si>
  <si>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</si>
  <si>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</si>
  <si>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</si>
  <si>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</si>
  <si>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</si>
  <si>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</si>
  <si>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</si>
  <si>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</si>
  <si>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</si>
  <si>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</si>
  <si>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</si>
  <si>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</si>
  <si>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</si>
  <si>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</si>
  <si>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</si>
  <si>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</si>
  <si>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</si>
  <si>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</si>
  <si>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</si>
  <si>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</si>
  <si>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</si>
  <si>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</si>
  <si>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</si>
  <si>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</si>
  <si>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</si>
  <si>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</si>
  <si>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</si>
  <si>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</si>
  <si>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</si>
  <si>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</si>
  <si>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</si>
  <si>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</si>
  <si>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</si>
  <si>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</si>
  <si>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</si>
  <si>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</si>
  <si>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</si>
  <si>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</si>
  <si>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</si>
  <si>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</si>
  <si>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</si>
  <si>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</si>
  <si>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</si>
  <si>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</si>
  <si>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</si>
  <si>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</si>
  <si>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</si>
  <si>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</si>
  <si>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</si>
  <si>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</si>
  <si>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</si>
  <si>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</si>
  <si>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</si>
  <si>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</si>
  <si>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</si>
  <si>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</si>
  <si>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</si>
  <si>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</si>
  <si>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</si>
  <si>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</si>
  <si>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</si>
  <si>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</si>
  <si>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</si>
  <si>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</si>
  <si>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</si>
  <si>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</si>
  <si>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</si>
  <si>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</si>
  <si>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</si>
  <si>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</si>
  <si>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</si>
  <si>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</si>
  <si>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</si>
  <si>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</si>
  <si>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</si>
  <si>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</si>
  <si>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</si>
  <si>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</si>
  <si>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</si>
  <si>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</si>
  <si>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</si>
  <si>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</si>
  <si>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</si>
  <si>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</si>
  <si>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</si>
  <si>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</si>
  <si>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</si>
  <si>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</si>
  <si>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</si>
  <si>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</si>
  <si>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</si>
  <si>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</si>
  <si>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</si>
  <si>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</si>
  <si>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</si>
  <si>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</si>
  <si>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</si>
  <si>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</si>
  <si>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</si>
  <si>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</si>
  <si>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</si>
  <si>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</si>
  <si>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</si>
  <si>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</si>
  <si>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</si>
  <si>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</si>
  <si>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</si>
  <si>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</si>
  <si>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</si>
  <si>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</si>
  <si>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</si>
  <si>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</si>
  <si>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</si>
  <si>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</si>
  <si>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</si>
  <si>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</si>
  <si>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</si>
  <si>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</si>
  <si>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</si>
  <si>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</si>
  <si>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</si>
  <si>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</si>
  <si>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</si>
  <si>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</si>
  <si>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</si>
  <si>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</si>
  <si>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</si>
  <si>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</si>
  <si>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</si>
  <si>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</si>
  <si>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</si>
  <si>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</si>
  <si>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</si>
  <si>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</si>
  <si>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</si>
  <si>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</si>
  <si>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</si>
  <si>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</si>
  <si>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</si>
  <si>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</si>
  <si>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</si>
  <si>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</si>
  <si>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</si>
  <si>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</si>
  <si>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</si>
  <si>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</si>
  <si>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</si>
  <si>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</si>
  <si>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</si>
  <si>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</si>
  <si>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</si>
  <si>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</si>
  <si>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</si>
  <si>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</si>
  <si>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</si>
  <si>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</si>
  <si>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</si>
  <si>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</si>
  <si>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</si>
  <si>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</si>
  <si>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</si>
  <si>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</si>
  <si>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</si>
  <si>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</si>
  <si>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</si>
  <si>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</si>
  <si>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</si>
  <si>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</si>
  <si>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</si>
  <si>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</si>
  <si>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</si>
  <si>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</si>
  <si>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</si>
  <si>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</si>
  <si>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</si>
  <si>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</si>
  <si>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</si>
  <si>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</si>
  <si>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</si>
  <si>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</si>
  <si>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</si>
  <si>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</si>
  <si>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</si>
  <si>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</si>
  <si>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</si>
  <si>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</si>
  <si>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</si>
  <si>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</si>
  <si>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</si>
  <si>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</si>
  <si>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</si>
  <si>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</si>
  <si>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</si>
  <si>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</si>
  <si>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</si>
  <si>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</si>
  <si>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</si>
  <si>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</si>
  <si>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</si>
  <si>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</si>
  <si>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</si>
  <si>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</si>
  <si>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</si>
  <si>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</si>
  <si>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</si>
  <si>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</si>
  <si>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</si>
  <si>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</si>
  <si>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</si>
  <si>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</si>
  <si>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</si>
  <si>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</si>
  <si>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</si>
  <si>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</si>
  <si>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</si>
  <si>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</si>
  <si>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</si>
  <si>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</si>
  <si>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</si>
  <si>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</si>
  <si>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</si>
  <si>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</si>
  <si>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</si>
  <si>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</si>
  <si>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</si>
  <si>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</si>
  <si>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</si>
  <si>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</si>
  <si>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</si>
  <si>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</si>
  <si>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</si>
  <si>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</si>
  <si>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</si>
  <si>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</si>
  <si>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</si>
  <si>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</si>
  <si>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</si>
  <si>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</si>
  <si>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</si>
  <si>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</si>
  <si>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</si>
  <si>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</si>
  <si>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</si>
  <si>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</si>
  <si>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</si>
  <si>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</si>
  <si>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</si>
  <si>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</si>
  <si>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</si>
  <si>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</si>
  <si>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</si>
  <si>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</si>
  <si>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</si>
  <si>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</si>
  <si>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</si>
  <si>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</si>
  <si>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</si>
  <si>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</si>
  <si>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</si>
  <si>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</si>
  <si>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</si>
  <si>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</si>
  <si>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</si>
  <si>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</si>
  <si>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</si>
  <si>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</si>
  <si>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</si>
  <si>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</si>
  <si>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</si>
  <si>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</si>
  <si>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</si>
  <si>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</si>
  <si>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</si>
  <si>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</si>
  <si>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</si>
  <si>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</si>
  <si>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</si>
  <si>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</si>
  <si>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</si>
  <si>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</si>
  <si>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</si>
  <si>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</si>
  <si>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</si>
  <si>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</si>
  <si>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</si>
  <si>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</si>
  <si>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</si>
  <si>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</si>
  <si>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</si>
  <si>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</si>
  <si>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</si>
  <si>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</si>
  <si>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</si>
  <si>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</si>
  <si>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</si>
  <si>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</si>
  <si>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</si>
  <si>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</si>
  <si>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</si>
  <si>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</si>
  <si>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</si>
  <si>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</si>
  <si>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</si>
  <si>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</si>
  <si>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</si>
  <si>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</si>
  <si>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</si>
  <si>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</si>
  <si>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</si>
  <si>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</si>
  <si>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</si>
  <si>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</si>
  <si>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</si>
  <si>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</si>
  <si>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</si>
  <si>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</si>
  <si>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</si>
  <si>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</si>
  <si>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</si>
  <si>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</si>
  <si>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</si>
  <si>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</si>
  <si>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</si>
  <si>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</si>
  <si>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</si>
  <si>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</si>
  <si>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</si>
  <si>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</si>
  <si>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</si>
  <si>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</si>
  <si>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</si>
  <si>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</si>
  <si>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</si>
  <si>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</si>
  <si>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</si>
  <si>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</si>
  <si>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</si>
  <si>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</si>
  <si>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</si>
  <si>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</si>
  <si>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</si>
  <si>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</si>
  <si>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</si>
  <si>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</si>
  <si>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</si>
  <si>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</si>
  <si>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</si>
  <si>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</si>
  <si>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</si>
  <si>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</si>
  <si>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</si>
  <si>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</si>
  <si>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</si>
  <si>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</si>
  <si>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</si>
  <si>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</si>
  <si>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</si>
  <si>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</si>
  <si>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</si>
  <si>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</si>
  <si>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</si>
  <si>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</si>
  <si>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</si>
  <si>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</si>
  <si>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</si>
  <si>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</si>
  <si>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</si>
  <si>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</si>
  <si>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</si>
  <si>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</si>
  <si>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</si>
  <si>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</si>
  <si>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</si>
  <si>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</si>
  <si>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</si>
  <si>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</si>
  <si>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</si>
  <si>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</si>
  <si>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</si>
  <si>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</si>
  <si>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</si>
  <si>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</si>
  <si>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</si>
  <si>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</si>
  <si>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</si>
  <si>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</si>
  <si>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</si>
  <si>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</si>
  <si>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</si>
  <si>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</si>
  <si>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</si>
  <si>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</si>
  <si>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</si>
  <si>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</si>
  <si>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</si>
  <si>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</si>
  <si>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</si>
  <si>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</si>
  <si>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</si>
  <si>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</si>
  <si>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</si>
  <si>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</si>
  <si>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</si>
  <si>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</si>
  <si>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</si>
  <si>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</si>
  <si>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</si>
  <si>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</si>
  <si>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</si>
  <si>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</si>
  <si>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</si>
  <si>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</si>
  <si>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</si>
  <si>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</si>
  <si>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</si>
  <si>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</si>
  <si>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</si>
  <si>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</si>
  <si>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</si>
  <si>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</si>
  <si>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</si>
  <si>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</si>
  <si>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</si>
  <si>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</si>
  <si>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</si>
  <si>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</si>
  <si>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</si>
  <si>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</si>
  <si>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</si>
  <si>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</si>
  <si>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</si>
  <si>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</si>
  <si>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</si>
  <si>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</si>
  <si>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</si>
  <si>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</si>
  <si>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</si>
  <si>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</si>
  <si>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</si>
  <si>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</si>
  <si>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</si>
  <si>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</si>
  <si>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</si>
  <si>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</si>
  <si>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</si>
  <si>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</si>
  <si>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</si>
  <si>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</si>
  <si>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</si>
  <si>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</si>
  <si>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</si>
  <si>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</si>
  <si>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</si>
  <si>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</si>
  <si>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</si>
  <si>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</si>
  <si>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</si>
  <si>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</si>
  <si>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</si>
  <si>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</si>
  <si>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</si>
  <si>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</si>
  <si>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</si>
  <si>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</si>
  <si>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</si>
  <si>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</si>
  <si>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</si>
  <si>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</si>
  <si>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</si>
  <si>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</si>
  <si>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</si>
  <si>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</si>
  <si>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</si>
  <si>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</si>
  <si>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</si>
  <si>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</si>
  <si>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</si>
  <si>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</si>
  <si>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</si>
  <si>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</si>
  <si>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</si>
  <si>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</si>
  <si>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</si>
  <si>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</si>
  <si>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</si>
  <si>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</si>
  <si>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</si>
  <si>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</si>
  <si>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</si>
  <si>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</si>
  <si>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</si>
  <si>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</si>
  <si>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</si>
  <si>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</si>
  <si>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</si>
  <si>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</si>
  <si>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</si>
  <si>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</si>
  <si>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</si>
  <si>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</si>
  <si>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</si>
  <si>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</si>
  <si>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</si>
  <si>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</si>
  <si>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</si>
  <si>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</si>
  <si>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</si>
  <si>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</si>
  <si>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</si>
  <si>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</si>
  <si>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</si>
  <si>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</si>
  <si>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</si>
  <si>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</si>
  <si>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</si>
  <si>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</si>
  <si>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</si>
  <si>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</si>
  <si>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</si>
  <si>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</si>
  <si>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</si>
  <si>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</si>
  <si>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</si>
  <si>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</si>
  <si>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</si>
  <si>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</si>
  <si>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</si>
  <si>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</si>
  <si>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</si>
  <si>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</si>
  <si>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</si>
  <si>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</si>
  <si>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</si>
  <si>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</si>
  <si>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</si>
  <si>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</si>
  <si>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</si>
  <si>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</si>
  <si>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</si>
  <si>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</si>
  <si>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</si>
  <si>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</si>
  <si>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</si>
  <si>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</si>
  <si>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</si>
  <si>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</si>
  <si>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</si>
  <si>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</si>
  <si>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</si>
  <si>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</si>
  <si>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</si>
  <si>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</si>
  <si>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</si>
  <si>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</si>
  <si>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</si>
  <si>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</si>
  <si>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</si>
  <si>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</si>
  <si>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</si>
  <si>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</si>
  <si>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</si>
  <si>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</si>
  <si>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</si>
  <si>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</si>
  <si>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</si>
  <si>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</si>
  <si>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</si>
  <si>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</si>
  <si>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</si>
  <si>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</si>
  <si>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</si>
  <si>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</si>
  <si>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</si>
  <si>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</si>
  <si>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</si>
  <si>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</si>
  <si>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</si>
  <si>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</si>
  <si>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</si>
  <si>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</si>
  <si>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</si>
  <si>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</si>
  <si>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</si>
  <si>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</si>
  <si>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</si>
  <si>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</si>
  <si>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</si>
  <si>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</si>
  <si>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</si>
  <si>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</si>
  <si>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</si>
  <si>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</si>
  <si>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</si>
  <si>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</si>
  <si>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</si>
  <si>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</si>
  <si>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</si>
  <si>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</si>
  <si>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</si>
  <si>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</si>
  <si>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</si>
  <si>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</si>
  <si>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</si>
  <si>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</si>
  <si>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</si>
  <si>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</si>
  <si>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</si>
  <si>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</si>
  <si>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</si>
  <si>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</si>
  <si>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</si>
  <si>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</si>
  <si>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</si>
  <si>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</si>
  <si>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</si>
  <si>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</si>
  <si>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</si>
  <si>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</si>
  <si>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</si>
  <si>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</si>
  <si>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</si>
  <si>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</si>
  <si>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</si>
  <si>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</si>
  <si>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</si>
  <si>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</si>
  <si>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</si>
  <si>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</si>
  <si>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</si>
  <si>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</si>
  <si>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</si>
  <si>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</si>
  <si>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</si>
  <si>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</si>
  <si>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</si>
  <si>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</si>
  <si>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</si>
  <si>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</si>
  <si>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</si>
  <si>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</si>
  <si>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</si>
  <si>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</si>
  <si>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</si>
  <si>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</si>
  <si>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</si>
  <si>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</si>
  <si>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</si>
  <si>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</si>
  <si>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</si>
  <si>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</si>
  <si>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</si>
  <si>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</si>
  <si>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</si>
  <si>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</si>
  <si>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</si>
  <si>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</si>
  <si>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</si>
  <si>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</si>
  <si>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</si>
  <si>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</si>
  <si>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</si>
  <si>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</si>
  <si>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</si>
  <si>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</si>
  <si>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</si>
  <si>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</si>
  <si>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</si>
  <si>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</si>
  <si>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</si>
  <si>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</si>
  <si>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</si>
  <si>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</si>
  <si>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</si>
  <si>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</si>
  <si>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</si>
  <si>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</si>
  <si>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</si>
  <si>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</si>
  <si>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</si>
  <si>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</si>
  <si>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</si>
  <si>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</si>
  <si>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</si>
  <si>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</si>
  <si>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</si>
  <si>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</si>
  <si>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</si>
  <si>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</si>
  <si>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</si>
  <si>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</si>
  <si>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</si>
  <si>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</si>
  <si>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</si>
  <si>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</si>
  <si>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</si>
  <si>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</si>
  <si>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</si>
  <si>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</si>
  <si>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</si>
  <si>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</si>
  <si>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</si>
  <si>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</si>
  <si>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</si>
  <si>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</si>
  <si>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</si>
  <si>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</si>
  <si>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</si>
  <si>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</si>
  <si>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</si>
  <si>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</si>
  <si>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</si>
  <si>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</si>
  <si>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</si>
  <si>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</si>
  <si>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</si>
  <si>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</si>
  <si>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</si>
  <si>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</si>
  <si>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</si>
  <si>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</si>
  <si>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</si>
  <si>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</si>
  <si>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</si>
  <si>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</si>
  <si>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</si>
  <si>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</si>
  <si>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</si>
  <si>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</si>
  <si>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</si>
  <si>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</si>
  <si>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</si>
  <si>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</si>
  <si>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</si>
  <si>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</si>
  <si>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</si>
  <si>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</si>
  <si>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</si>
  <si>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</si>
  <si>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</si>
  <si>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</si>
  <si>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</si>
  <si>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</si>
  <si>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</si>
  <si>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</si>
  <si>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</si>
  <si>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</si>
  <si>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</si>
  <si>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</si>
  <si>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</si>
  <si>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</si>
  <si>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</si>
  <si>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</si>
  <si>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</si>
  <si>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</si>
  <si>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</si>
  <si>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</si>
  <si>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</si>
  <si>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</si>
  <si>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</si>
  <si>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</si>
  <si>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</si>
  <si>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</si>
  <si>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</si>
  <si>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</si>
  <si>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</si>
  <si>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</si>
  <si>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</si>
  <si>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</si>
  <si>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</si>
  <si>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</si>
  <si>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</si>
  <si>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</si>
  <si>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</si>
  <si>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</si>
  <si>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</si>
  <si>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</si>
  <si>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</si>
  <si>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</si>
  <si>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</si>
  <si>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</si>
  <si>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</si>
  <si>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</si>
  <si>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</si>
  <si>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</si>
  <si>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</si>
  <si>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</si>
  <si>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</si>
  <si>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</si>
  <si>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</si>
  <si>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</si>
  <si>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</si>
  <si>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</si>
  <si>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</si>
  <si>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</si>
  <si>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</si>
  <si>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</si>
  <si>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</si>
  <si>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</si>
  <si>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</si>
  <si>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</si>
  <si>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</si>
  <si>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</si>
  <si>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</si>
  <si>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</si>
  <si>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</si>
  <si>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</si>
  <si>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</si>
  <si>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</si>
  <si>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</si>
  <si>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</si>
  <si>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</si>
  <si>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</si>
  <si>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</si>
  <si>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</si>
  <si>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</si>
  <si>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</si>
  <si>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</si>
  <si>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</si>
  <si>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</si>
  <si>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</si>
  <si>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</si>
  <si>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</si>
  <si>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</si>
  <si>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</si>
  <si>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</si>
  <si>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</si>
  <si>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</si>
  <si>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</si>
  <si>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</si>
  <si>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</si>
  <si>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</si>
  <si>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</si>
  <si>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</si>
  <si>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</si>
  <si>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</si>
  <si>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</si>
  <si>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</si>
  <si>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</si>
  <si>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</si>
  <si>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</si>
  <si>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</si>
  <si>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</si>
  <si>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</si>
  <si>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</si>
  <si>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</si>
  <si>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</si>
  <si>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</si>
  <si>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</si>
  <si>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</si>
  <si>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</si>
  <si>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</si>
  <si>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</si>
  <si>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</si>
  <si>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</si>
  <si>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</si>
  <si>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</si>
  <si>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</si>
  <si>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</si>
  <si>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</si>
  <si>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</si>
  <si>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</si>
  <si>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</si>
  <si>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</si>
  <si>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</si>
  <si>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</si>
  <si>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</si>
  <si>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</si>
  <si>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</si>
  <si>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</si>
  <si>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</si>
  <si>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</si>
  <si>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</si>
  <si>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</si>
  <si>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</si>
  <si>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</si>
  <si>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</si>
  <si>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</si>
  <si>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</si>
  <si>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</si>
  <si>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</si>
  <si>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</si>
  <si>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</si>
  <si>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</si>
  <si>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</si>
  <si>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</si>
  <si>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</si>
  <si>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</si>
  <si>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</si>
  <si>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</si>
  <si>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</si>
  <si>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</si>
  <si>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</si>
  <si>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</si>
  <si>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</si>
  <si>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</si>
  <si>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</si>
  <si>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</si>
  <si>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</si>
  <si>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</si>
  <si>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</si>
  <si>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</si>
  <si>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</si>
  <si>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</si>
  <si>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</si>
  <si>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</si>
  <si>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</si>
  <si>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</si>
  <si>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</si>
  <si>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</si>
  <si>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</si>
  <si>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</si>
  <si>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</si>
  <si>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</si>
  <si>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</si>
  <si>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</si>
  <si>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</si>
  <si>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</si>
  <si>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</si>
  <si>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</si>
  <si>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</si>
  <si>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</si>
  <si>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</si>
  <si>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</si>
  <si>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</si>
  <si>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</si>
  <si>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</si>
  <si>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</si>
  <si>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</si>
  <si>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</si>
  <si>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</si>
  <si>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</si>
  <si>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</si>
  <si>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</si>
  <si>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</si>
  <si>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</si>
  <si>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</si>
  <si>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</si>
  <si>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</si>
  <si>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</si>
  <si>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</si>
  <si>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</si>
  <si>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</si>
  <si>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</si>
  <si>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</si>
  <si>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</si>
  <si>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</si>
  <si>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</si>
  <si>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</si>
  <si>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</si>
  <si>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</si>
  <si>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</si>
  <si>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</si>
  <si>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</si>
  <si>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</si>
  <si>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</si>
  <si>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</si>
  <si>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</si>
  <si>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</si>
  <si>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</si>
  <si>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</si>
  <si>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</si>
  <si>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</si>
  <si>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</si>
  <si>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</si>
  <si>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</si>
  <si>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</si>
  <si>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</si>
  <si>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</si>
  <si>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</si>
  <si>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</si>
  <si>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</si>
  <si>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</si>
  <si>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</si>
  <si>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</si>
  <si>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</si>
  <si>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</si>
  <si>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</si>
  <si>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</si>
  <si>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</si>
  <si>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</si>
  <si>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</si>
  <si>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</si>
  <si>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</si>
  <si>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</si>
  <si>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</si>
  <si>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</si>
  <si>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</si>
  <si>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</si>
  <si>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</si>
  <si>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</si>
  <si>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</si>
  <si>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</si>
  <si>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</si>
  <si>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</si>
  <si>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</si>
  <si>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</si>
  <si>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</si>
  <si>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</si>
  <si>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</si>
  <si>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</si>
  <si>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</si>
  <si>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</si>
  <si>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</si>
  <si>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</si>
  <si>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</si>
  <si>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</si>
  <si>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</si>
  <si>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</si>
  <si>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</si>
  <si>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</si>
  <si>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</si>
  <si>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</si>
  <si>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</si>
  <si>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</si>
  <si>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</si>
  <si>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</si>
  <si>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</si>
  <si>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</si>
  <si>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</si>
  <si>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</si>
  <si>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</si>
  <si>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</si>
  <si>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</si>
  <si>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</si>
  <si>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</si>
  <si>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</si>
  <si>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</si>
  <si>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</si>
  <si>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</si>
  <si>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</si>
  <si>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</si>
  <si>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</si>
  <si>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</si>
  <si>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</si>
  <si>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</si>
  <si>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</si>
  <si>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</si>
  <si>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</si>
  <si>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</si>
  <si>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</si>
  <si>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</si>
  <si>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</si>
  <si>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</si>
  <si>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</si>
  <si>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</si>
  <si>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</si>
  <si>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</si>
  <si>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</si>
  <si>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</si>
  <si>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</si>
  <si>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</si>
  <si>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</si>
  <si>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</si>
  <si>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</si>
  <si>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</si>
  <si>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</si>
  <si>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</si>
  <si>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</si>
  <si>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</si>
  <si>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</si>
  <si>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</si>
  <si>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</si>
  <si>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</si>
  <si>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</si>
  <si>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</si>
  <si>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</si>
  <si>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</si>
  <si>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</si>
  <si>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</si>
  <si>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</si>
  <si>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</si>
  <si>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</si>
  <si>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</si>
  <si>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</si>
  <si>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</si>
  <si>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</si>
  <si>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</si>
  <si>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</si>
  <si>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</si>
  <si>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</si>
  <si>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</si>
  <si>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</si>
  <si>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</si>
  <si>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</si>
  <si>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</si>
  <si>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</si>
  <si>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</si>
  <si>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</si>
  <si>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</si>
  <si>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</si>
  <si>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</si>
  <si>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</si>
  <si>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</si>
  <si>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</si>
  <si>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</si>
  <si>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</si>
  <si>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</si>
  <si>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</si>
  <si>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</si>
  <si>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</si>
  <si>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</si>
  <si>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</si>
  <si>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</si>
  <si>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</si>
  <si>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</si>
  <si>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</si>
  <si>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</si>
  <si>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</si>
  <si>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</si>
  <si>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</si>
  <si>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</si>
  <si>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</si>
  <si>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</si>
  <si>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</si>
  <si>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</si>
  <si>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</si>
  <si>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</si>
  <si>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</si>
  <si>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</si>
  <si>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</si>
  <si>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</si>
  <si>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</si>
  <si>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</si>
  <si>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</si>
  <si>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</si>
  <si>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</si>
  <si>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</si>
  <si>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</si>
  <si>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</si>
  <si>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</si>
  <si>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</si>
  <si>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</si>
  <si>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</si>
  <si>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</si>
  <si>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</si>
  <si>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</si>
  <si>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</si>
  <si>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</si>
  <si>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</si>
  <si>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</si>
  <si>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</si>
  <si>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</si>
  <si>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</si>
  <si>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</si>
  <si>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</si>
  <si>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</si>
  <si>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</si>
  <si>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</si>
  <si>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</si>
  <si>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</si>
  <si>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</si>
  <si>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</si>
  <si>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</si>
  <si>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</si>
  <si>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</si>
  <si>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</si>
  <si>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</si>
  <si>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</si>
  <si>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</si>
  <si>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</si>
  <si>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</si>
  <si>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</si>
  <si>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</si>
  <si>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</si>
  <si>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</si>
  <si>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</si>
  <si>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</si>
  <si>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</si>
  <si>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</si>
  <si>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</si>
  <si>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</si>
  <si>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</si>
  <si>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</si>
  <si>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</si>
  <si>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</si>
  <si>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</si>
  <si>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</si>
  <si>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</si>
  <si>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</si>
  <si>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</si>
  <si>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</si>
  <si>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</si>
  <si>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</si>
  <si>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</si>
  <si>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</si>
  <si>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</si>
  <si>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</si>
  <si>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</si>
  <si>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</si>
  <si>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</si>
  <si>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</si>
  <si>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</si>
  <si>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</si>
  <si>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</si>
  <si>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</si>
  <si>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</si>
  <si>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</si>
  <si>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</si>
  <si>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</si>
  <si>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</si>
  <si>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</si>
  <si>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</si>
  <si>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</si>
  <si>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</si>
  <si>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</si>
  <si>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</si>
  <si>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</si>
  <si>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</si>
  <si>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</si>
  <si>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</si>
  <si>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</si>
  <si>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</si>
  <si>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</si>
  <si>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</si>
  <si>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</si>
  <si>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</si>
  <si>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</si>
  <si>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</si>
  <si>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</si>
  <si>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</si>
  <si>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</si>
  <si>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</si>
  <si>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</si>
  <si>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</si>
  <si>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</si>
  <si>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</si>
  <si>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</si>
  <si>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</si>
  <si>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</si>
  <si>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</si>
  <si>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</si>
  <si>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</si>
  <si>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</si>
  <si>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</si>
  <si>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</si>
  <si>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</si>
  <si>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</si>
  <si>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</si>
  <si>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</si>
  <si>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</si>
  <si>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</si>
  <si>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</si>
  <si>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</si>
  <si>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</si>
  <si>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</si>
  <si>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</si>
  <si>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</si>
  <si>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</si>
  <si>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</si>
  <si>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</si>
  <si>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</si>
  <si>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</si>
  <si>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</si>
  <si>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</si>
  <si>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</si>
  <si>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</si>
  <si>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</si>
  <si>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</si>
  <si>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</si>
  <si>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</si>
  <si>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</si>
  <si>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</si>
  <si>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</si>
  <si>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</si>
  <si>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</si>
  <si>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</si>
  <si>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</si>
  <si>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</si>
  <si>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</si>
  <si>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</si>
  <si>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</si>
  <si>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</si>
  <si>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</si>
  <si>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</si>
  <si>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</si>
  <si>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</si>
  <si>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</si>
  <si>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</si>
  <si>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</si>
  <si>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</si>
  <si>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</si>
  <si>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</si>
  <si>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</si>
  <si>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</si>
  <si>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</si>
  <si>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</si>
  <si>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</si>
  <si>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</si>
  <si>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</si>
  <si>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</si>
  <si>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</si>
  <si>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</si>
  <si>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</si>
  <si>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</si>
  <si>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</si>
  <si>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</si>
  <si>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</si>
  <si>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</si>
  <si>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</si>
  <si>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</si>
  <si>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</si>
  <si>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</si>
  <si>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</si>
  <si>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</si>
  <si>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</si>
  <si>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</si>
  <si>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</si>
  <si>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</si>
  <si>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</si>
  <si>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</si>
  <si>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</si>
  <si>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</si>
  <si>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</si>
  <si>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</si>
  <si>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</si>
  <si>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</si>
  <si>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</si>
  <si>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</si>
  <si>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</si>
  <si>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</si>
  <si>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</si>
  <si>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</si>
  <si>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</si>
  <si>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</si>
  <si>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</si>
  <si>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</si>
  <si>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</si>
  <si>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</si>
  <si>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</si>
  <si>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</si>
  <si>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</si>
  <si>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</si>
  <si>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</si>
  <si>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</si>
  <si>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</si>
  <si>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</si>
  <si>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</si>
  <si>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</si>
  <si>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</si>
  <si>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</si>
  <si>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</si>
  <si>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</si>
  <si>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</si>
  <si>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</si>
  <si>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</si>
  <si>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</si>
  <si>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</si>
  <si>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</si>
  <si>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</si>
  <si>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</si>
  <si>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</si>
  <si>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</si>
  <si>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</si>
  <si>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</si>
  <si>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</si>
  <si>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</si>
  <si>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</si>
  <si>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</si>
  <si>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</si>
  <si>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</si>
  <si>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</si>
  <si>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</si>
  <si>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</si>
  <si>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</si>
  <si>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</si>
  <si>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</si>
  <si>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</si>
  <si>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</si>
  <si>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</si>
  <si>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</si>
  <si>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</si>
  <si>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</si>
  <si>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</si>
  <si>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</si>
  <si>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</si>
  <si>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</si>
  <si>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</si>
  <si>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</si>
  <si>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</si>
  <si>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</si>
  <si>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</si>
  <si>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</si>
  <si>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</si>
  <si>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</si>
  <si>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</si>
  <si>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</si>
  <si>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</si>
  <si>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</si>
  <si>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</si>
  <si>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</si>
  <si>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</si>
  <si>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</si>
  <si>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</si>
  <si>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</si>
  <si>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</si>
  <si>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</si>
  <si>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</si>
  <si>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</si>
  <si>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</si>
  <si>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</si>
  <si>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</si>
  <si>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</si>
  <si>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</si>
  <si>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</si>
  <si>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</si>
  <si>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</si>
  <si>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</si>
  <si>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</si>
  <si>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</si>
  <si>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</si>
  <si>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</si>
  <si>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</si>
  <si>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</si>
  <si>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</si>
  <si>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</si>
  <si>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</si>
  <si>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</si>
  <si>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</si>
  <si>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</si>
  <si>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</si>
  <si>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</si>
  <si>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</si>
  <si>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</si>
  <si>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</si>
  <si>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</si>
  <si>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</si>
  <si>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</si>
  <si>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</si>
  <si>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</si>
  <si>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</si>
  <si>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</si>
  <si>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</si>
  <si>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</si>
  <si>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</si>
  <si>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</si>
  <si>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</si>
  <si>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</si>
  <si>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</si>
  <si>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</si>
  <si>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</si>
  <si>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</si>
  <si>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</si>
  <si>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</si>
  <si>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</si>
  <si>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</si>
  <si>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</si>
  <si>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</si>
  <si>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</si>
  <si>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</si>
  <si>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</si>
  <si>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</si>
  <si>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</si>
  <si>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</si>
  <si>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</si>
  <si>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</si>
  <si>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</si>
  <si>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</si>
  <si>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</si>
  <si>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</si>
  <si>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</si>
  <si>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</si>
  <si>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</si>
  <si>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</si>
  <si>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</si>
  <si>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</si>
  <si>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</si>
  <si>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</si>
  <si>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</si>
  <si>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</si>
  <si>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</si>
  <si>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</si>
  <si>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</si>
  <si>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</si>
  <si>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</si>
  <si>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</si>
  <si>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</si>
  <si>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</si>
  <si>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</si>
  <si>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</si>
  <si>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</si>
  <si>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</si>
  <si>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</si>
  <si>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</si>
  <si>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</si>
  <si>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</si>
  <si>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</si>
  <si>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</si>
  <si>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</si>
  <si>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</si>
  <si>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</si>
  <si>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</si>
  <si>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</si>
  <si>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</si>
  <si>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</si>
  <si>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</si>
  <si>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</si>
  <si>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</si>
  <si>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</si>
  <si>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</si>
  <si>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</si>
  <si>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</si>
  <si>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</si>
  <si>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</si>
  <si>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</si>
  <si>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</si>
  <si>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</si>
  <si>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</si>
  <si>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</si>
  <si>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</si>
  <si>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</si>
  <si>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</si>
  <si>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</si>
  <si>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</si>
  <si>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</si>
  <si>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</si>
  <si>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</si>
  <si>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</si>
  <si>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</si>
  <si>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</si>
  <si>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</si>
  <si>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</si>
  <si>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</si>
  <si>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</si>
  <si>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</si>
  <si>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</si>
  <si>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</si>
  <si>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</si>
  <si>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</si>
  <si>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</si>
  <si>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</si>
  <si>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</si>
  <si>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</si>
  <si>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</si>
  <si>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</si>
  <si>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</si>
  <si>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</si>
  <si>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</si>
  <si>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</si>
  <si>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</si>
  <si>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</si>
  <si>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</si>
  <si>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</si>
  <si>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</si>
  <si>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</si>
  <si>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</si>
  <si>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</si>
  <si>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</si>
  <si>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</si>
  <si>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</si>
  <si>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</si>
  <si>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</si>
  <si>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</si>
  <si>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</si>
  <si>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</si>
  <si>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</si>
  <si>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</si>
  <si>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</si>
  <si>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</si>
  <si>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</si>
  <si>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</si>
  <si>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</si>
  <si>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</si>
  <si>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</si>
  <si>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</si>
  <si>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</si>
  <si>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</si>
  <si>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</si>
  <si>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</si>
  <si>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</si>
  <si>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</si>
  <si>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</si>
  <si>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</si>
  <si>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</si>
  <si>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</si>
  <si>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</si>
  <si>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</si>
  <si>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</si>
  <si>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</si>
  <si>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</si>
  <si>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</si>
  <si>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</si>
  <si>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</si>
  <si>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</si>
  <si>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</si>
  <si>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</si>
  <si>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</si>
  <si>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</si>
  <si>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</si>
  <si>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</si>
  <si>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</si>
  <si>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</si>
  <si>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</si>
  <si>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</si>
  <si>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</si>
  <si>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</si>
  <si>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</si>
  <si>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</si>
  <si>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</si>
  <si>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</si>
  <si>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</si>
  <si>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</si>
  <si>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</si>
  <si>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</si>
  <si>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</si>
  <si>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</si>
  <si>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</si>
  <si>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</si>
  <si>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</si>
  <si>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</si>
  <si>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</si>
  <si>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</si>
  <si>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</si>
  <si>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</si>
  <si>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</si>
  <si>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</si>
  <si>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</si>
  <si>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</si>
  <si>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</si>
  <si>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</si>
  <si>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</si>
  <si>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</si>
  <si>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</si>
  <si>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</si>
  <si>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</si>
  <si>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</si>
  <si>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</si>
  <si>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</si>
  <si>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</si>
  <si>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</si>
  <si>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</si>
  <si>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</si>
  <si>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</si>
  <si>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</si>
  <si>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</si>
  <si>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</si>
  <si>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</si>
  <si>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</si>
  <si>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</si>
  <si>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</si>
  <si>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</si>
  <si>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</si>
  <si>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</si>
  <si>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</si>
  <si>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</si>
  <si>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</si>
  <si>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</si>
  <si>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</si>
  <si>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</si>
  <si>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</si>
  <si>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</si>
  <si>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</si>
  <si>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</si>
  <si>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</si>
  <si>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</si>
  <si>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</si>
  <si>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</si>
  <si>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</si>
  <si>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</si>
  <si>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</si>
  <si>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</si>
  <si>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</si>
  <si>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</si>
  <si>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</si>
  <si>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</si>
  <si>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</si>
  <si>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</si>
  <si>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</si>
  <si>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</si>
  <si>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</si>
  <si>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</si>
  <si>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</si>
  <si>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</si>
  <si>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</si>
  <si>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</si>
  <si>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</si>
  <si>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</si>
  <si>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</si>
  <si>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</si>
  <si>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</si>
  <si>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</si>
  <si>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</si>
  <si>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</si>
  <si>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</si>
  <si>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</si>
  <si>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</si>
  <si>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</si>
  <si>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</si>
  <si>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</si>
  <si>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</si>
  <si>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</si>
  <si>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</si>
  <si>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</si>
  <si>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</si>
  <si>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</si>
  <si>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</si>
  <si>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</si>
  <si>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</si>
  <si>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</si>
  <si>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</si>
  <si>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</si>
  <si>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</si>
  <si>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</si>
  <si>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</si>
  <si>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</si>
  <si>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</si>
  <si>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</si>
  <si>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</si>
  <si>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</si>
  <si>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</si>
  <si>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</si>
  <si>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</si>
  <si>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</si>
  <si>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</si>
  <si>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</si>
  <si>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</si>
  <si>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</si>
  <si>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</si>
  <si>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</si>
  <si>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</si>
  <si>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</si>
  <si>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</si>
  <si>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</si>
  <si>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</si>
  <si>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</si>
  <si>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</si>
  <si>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</si>
  <si>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</si>
  <si>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</si>
  <si>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</si>
  <si>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</si>
  <si>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</si>
  <si>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</si>
  <si>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</si>
  <si>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</si>
  <si>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</si>
  <si>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</si>
  <si>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</si>
  <si>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</si>
  <si>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</si>
  <si>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</si>
  <si>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</si>
  <si>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</si>
  <si>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</si>
  <si>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</si>
  <si>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</si>
  <si>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</si>
  <si>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</si>
  <si>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</si>
  <si>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</si>
  <si>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</si>
  <si>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</si>
  <si>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</si>
  <si>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</si>
  <si>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</si>
  <si>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</si>
  <si>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</si>
  <si>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</si>
  <si>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</si>
  <si>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</si>
  <si>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</si>
  <si>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</si>
  <si>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</si>
  <si>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</si>
  <si>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</si>
  <si>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</si>
  <si>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</si>
  <si>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</si>
  <si>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</si>
  <si>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</si>
  <si>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</si>
  <si>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</si>
  <si>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</si>
  <si>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</si>
  <si>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</si>
  <si>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</si>
  <si>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</si>
  <si>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</si>
  <si>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</si>
  <si>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</si>
  <si>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</si>
  <si>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</si>
  <si>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</si>
  <si>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</si>
  <si>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</si>
  <si>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</si>
  <si>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</si>
  <si>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</si>
  <si>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</si>
  <si>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</si>
  <si>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</si>
  <si>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</si>
  <si>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</si>
  <si>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</si>
  <si>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</si>
  <si>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</si>
  <si>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</si>
  <si>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</si>
  <si>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</si>
  <si>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</si>
  <si>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</si>
  <si>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</si>
  <si>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</si>
  <si>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</si>
  <si>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</si>
  <si>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</si>
  <si>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</si>
  <si>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</si>
  <si>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</si>
  <si>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</si>
  <si>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</si>
  <si>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</si>
  <si>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</si>
  <si>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</si>
  <si>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</si>
  <si>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</si>
  <si>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</si>
  <si>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</si>
  <si>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</si>
  <si>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</si>
  <si>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</si>
  <si>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</si>
  <si>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</si>
  <si>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</si>
  <si>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</si>
  <si>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</si>
  <si>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</si>
  <si>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</si>
  <si>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</si>
  <si>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</si>
  <si>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</si>
  <si>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</si>
  <si>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</si>
  <si>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</si>
  <si>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</si>
  <si>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</si>
  <si>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</si>
  <si>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</si>
  <si>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</si>
  <si>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</si>
  <si>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</si>
  <si>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</si>
  <si>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</si>
  <si>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</si>
  <si>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</si>
  <si>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</si>
  <si>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</si>
  <si>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</si>
  <si>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</si>
  <si>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</si>
  <si>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</si>
  <si>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</si>
  <si>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</si>
  <si>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</si>
  <si>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</si>
  <si>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</si>
  <si>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</si>
  <si>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</si>
  <si>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</si>
  <si>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</si>
  <si>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</si>
  <si>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</si>
  <si>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</si>
  <si>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</si>
  <si>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</si>
  <si>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</si>
  <si>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</si>
  <si>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</si>
  <si>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</si>
  <si>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</si>
  <si>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</si>
  <si>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</si>
  <si>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</si>
  <si>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</si>
  <si>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</si>
  <si>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</si>
  <si>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</si>
  <si>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</si>
  <si>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</si>
  <si>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</si>
  <si>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</si>
  <si>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</si>
  <si>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</si>
  <si>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</si>
  <si>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</si>
  <si>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</si>
  <si>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</si>
  <si>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</si>
  <si>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</si>
  <si>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</si>
  <si>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</si>
  <si>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</si>
  <si>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</si>
  <si>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</si>
  <si>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</si>
  <si>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</si>
  <si>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</si>
  <si>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</si>
  <si>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</si>
  <si>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</si>
  <si>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</si>
  <si>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</si>
  <si>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</si>
  <si>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</si>
  <si>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</si>
  <si>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</si>
  <si>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</si>
  <si>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</si>
  <si>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</si>
  <si>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</si>
  <si>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</si>
  <si>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</si>
  <si>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</si>
  <si>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</si>
  <si>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</si>
  <si>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</si>
  <si>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</si>
  <si>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</si>
  <si>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</si>
  <si>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</si>
  <si>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</si>
  <si>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</si>
  <si>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</si>
  <si>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</si>
  <si>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</si>
  <si>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</si>
  <si>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</si>
  <si>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</si>
  <si>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</si>
  <si>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</si>
  <si>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</si>
  <si>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</si>
  <si>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</si>
  <si>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</si>
  <si>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</si>
  <si>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</si>
  <si>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</si>
  <si>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</si>
  <si>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</si>
  <si>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</si>
  <si>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</si>
  <si>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</si>
  <si>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</si>
  <si>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</si>
  <si>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</si>
  <si>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</si>
  <si>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</si>
  <si>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</si>
  <si>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</si>
  <si>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</si>
  <si>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</si>
  <si>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</si>
  <si>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</si>
  <si>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</si>
  <si>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</si>
  <si>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</si>
  <si>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</si>
  <si>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</si>
  <si>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</si>
  <si>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</si>
  <si>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</si>
  <si>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</si>
  <si>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</si>
  <si>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</si>
  <si>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</si>
  <si>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</si>
  <si>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</si>
  <si>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</si>
  <si>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</si>
  <si>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</si>
  <si>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</si>
  <si>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</si>
  <si>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</si>
  <si>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</si>
  <si>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</si>
  <si>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</si>
  <si>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</si>
  <si>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</si>
  <si>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</si>
  <si>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</si>
  <si>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</si>
  <si>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</si>
  <si>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</si>
  <si>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</si>
  <si>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</si>
  <si>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</si>
  <si>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</si>
  <si>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</si>
  <si>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</si>
  <si>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</si>
  <si>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</si>
  <si>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</si>
  <si>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</si>
  <si>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</si>
  <si>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</si>
  <si>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</si>
  <si>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</si>
  <si>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</si>
  <si>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</si>
  <si>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</si>
  <si>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</si>
  <si>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</si>
  <si>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</si>
  <si>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</si>
  <si>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</si>
  <si>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</si>
  <si>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</si>
  <si>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</si>
  <si>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</si>
  <si>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</si>
  <si>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</si>
  <si>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</si>
  <si>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</si>
  <si>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</si>
  <si>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</si>
  <si>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</si>
  <si>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</si>
  <si>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</si>
  <si>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</si>
  <si>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</si>
  <si>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</si>
  <si>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</si>
  <si>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</si>
  <si>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</si>
  <si>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</si>
  <si>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</si>
  <si>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</si>
  <si>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</si>
  <si>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</si>
  <si>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</si>
  <si>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</si>
  <si>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</si>
  <si>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</si>
  <si>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</si>
  <si>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</si>
  <si>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</si>
  <si>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</si>
  <si>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</si>
  <si>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</si>
  <si>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</si>
  <si>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</si>
  <si>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</si>
  <si>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</si>
  <si>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</si>
  <si>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</si>
  <si>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</si>
  <si>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</si>
  <si>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</si>
  <si>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</si>
  <si>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</si>
  <si>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</si>
  <si>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</si>
  <si>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</si>
  <si>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</si>
  <si>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</si>
  <si>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</si>
  <si>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</si>
  <si>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</si>
  <si>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</si>
  <si>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</si>
  <si>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</si>
  <si>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</si>
  <si>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</si>
  <si>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</si>
  <si>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</si>
  <si>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</si>
  <si>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</si>
  <si>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</si>
  <si>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</si>
  <si>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</si>
  <si>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</si>
  <si>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</si>
  <si>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</si>
  <si>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</si>
  <si>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</si>
  <si>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</si>
  <si>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</si>
  <si>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</si>
  <si>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</si>
  <si>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</si>
  <si>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</si>
  <si>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</si>
  <si>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</si>
  <si>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</si>
  <si>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</si>
  <si>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</si>
  <si>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</si>
  <si>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</si>
  <si>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</si>
  <si>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</si>
  <si>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</si>
  <si>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</si>
  <si>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</si>
  <si>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</si>
  <si>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</si>
  <si>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</si>
  <si>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</si>
  <si>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</si>
  <si>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</si>
  <si>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</si>
  <si>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</si>
  <si>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</si>
  <si>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</si>
  <si>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</si>
  <si>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</si>
  <si>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</si>
  <si>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</si>
  <si>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</si>
  <si>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</si>
  <si>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</si>
  <si>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</si>
  <si>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</si>
  <si>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</si>
  <si>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</si>
  <si>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</si>
  <si>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</si>
  <si>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</si>
  <si>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</si>
  <si>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</si>
  <si>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</si>
  <si>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</si>
  <si>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</si>
  <si>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</si>
  <si>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</si>
  <si>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</si>
  <si>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</si>
  <si>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</si>
  <si>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</si>
  <si>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</si>
  <si>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</si>
  <si>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</si>
  <si>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</si>
  <si>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</si>
  <si>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</si>
  <si>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</si>
  <si>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</si>
  <si>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</si>
  <si>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</si>
  <si>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</si>
  <si>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</si>
  <si>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</si>
  <si>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</si>
  <si>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</si>
  <si>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</si>
  <si>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</si>
  <si>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</si>
  <si>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</si>
  <si>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</si>
  <si>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</si>
  <si>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</si>
  <si>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</si>
  <si>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</si>
  <si>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</si>
  <si>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</si>
  <si>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</si>
  <si>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</si>
  <si>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</si>
  <si>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</si>
  <si>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</si>
  <si>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</si>
  <si>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</si>
  <si>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</si>
  <si>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</si>
  <si>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</si>
  <si>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</si>
  <si>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</si>
  <si>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</si>
  <si>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</si>
  <si>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</si>
  <si>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</si>
  <si>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</si>
  <si>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</si>
  <si>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</si>
  <si>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</si>
  <si>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</si>
  <si>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</si>
  <si>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</si>
  <si>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</si>
  <si>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</si>
  <si>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</si>
  <si>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</si>
  <si>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</si>
  <si>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</si>
  <si>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</si>
  <si>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</si>
  <si>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</si>
  <si>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</si>
  <si>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</si>
  <si>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</si>
  <si>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</si>
  <si>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</si>
  <si>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</si>
  <si>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</si>
  <si>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</si>
  <si>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</si>
  <si>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</si>
  <si>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</si>
  <si>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</si>
  <si>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</si>
  <si>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</si>
  <si>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</si>
  <si>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</si>
  <si>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</si>
  <si>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</si>
  <si>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</si>
  <si>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</si>
  <si>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</si>
  <si>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</si>
  <si>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</si>
  <si>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</si>
  <si>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</si>
  <si>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</si>
  <si>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</si>
  <si>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</si>
  <si>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</si>
  <si>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</si>
  <si>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</si>
  <si>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</si>
  <si>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</si>
  <si>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</si>
  <si>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</si>
  <si>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</si>
  <si>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</si>
  <si>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</si>
  <si>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</si>
  <si>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</si>
  <si>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</si>
  <si>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</si>
  <si>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</si>
  <si>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</si>
  <si>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</si>
  <si>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</si>
  <si>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</si>
  <si>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</si>
  <si>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</si>
  <si>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</si>
  <si>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</si>
  <si>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</si>
  <si>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</si>
  <si>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</si>
  <si>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</si>
  <si>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</si>
  <si>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</si>
  <si>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</si>
  <si>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</si>
  <si>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</si>
  <si>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</si>
  <si>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</si>
  <si>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</si>
  <si>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</si>
  <si>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</si>
  <si>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</si>
  <si>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</si>
  <si>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</si>
  <si>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</si>
  <si>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</si>
  <si>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</si>
  <si>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</si>
  <si>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</si>
  <si>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</si>
  <si>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</si>
  <si>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</si>
  <si>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</si>
  <si>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</si>
  <si>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</si>
  <si>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</si>
  <si>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</si>
  <si>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</si>
  <si>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</si>
  <si>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</si>
  <si>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</si>
  <si>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</si>
  <si>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</si>
  <si>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</si>
  <si>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</si>
  <si>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</si>
  <si>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</si>
  <si>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</si>
  <si>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</si>
  <si>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</si>
  <si>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</si>
  <si>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</si>
  <si>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</si>
  <si>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</si>
  <si>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</si>
  <si>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</si>
  <si>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</si>
  <si>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</si>
  <si>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</si>
  <si>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</si>
  <si>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</si>
  <si>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</si>
  <si>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</si>
  <si>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</si>
  <si>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</si>
  <si>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</si>
  <si>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</si>
  <si>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</si>
  <si>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</si>
  <si>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</si>
  <si>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</si>
  <si>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</si>
  <si>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</si>
  <si>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</si>
  <si>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</si>
  <si>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</si>
  <si>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</si>
  <si>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</si>
  <si>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</si>
  <si>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</si>
  <si>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</si>
  <si>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</si>
  <si>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</si>
  <si>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</si>
  <si>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</si>
  <si>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</si>
  <si>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</si>
  <si>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</si>
  <si>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</si>
  <si>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</si>
  <si>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</si>
  <si>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</si>
  <si>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</si>
  <si>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</si>
  <si>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</si>
  <si>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</si>
  <si>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</si>
  <si>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</si>
  <si>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</si>
  <si>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</si>
  <si>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</si>
  <si>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</si>
  <si>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</si>
  <si>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</si>
  <si>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</si>
  <si>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</si>
  <si>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</si>
  <si>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</si>
  <si>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</si>
  <si>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</si>
  <si>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</si>
  <si>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</si>
  <si>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</si>
  <si>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</si>
  <si>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</si>
  <si>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</si>
  <si>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</si>
  <si>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</si>
  <si>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</si>
  <si>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</si>
  <si>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</si>
  <si>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</si>
  <si>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</si>
  <si>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</si>
  <si>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</si>
  <si>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</si>
  <si>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</si>
  <si>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</si>
  <si>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</si>
  <si>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</si>
  <si>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</si>
  <si>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</si>
  <si>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</si>
  <si>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</si>
  <si>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</si>
  <si>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</si>
  <si>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</si>
  <si>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</si>
  <si>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</si>
  <si>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</si>
  <si>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</si>
  <si>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</si>
  <si>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</si>
  <si>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</si>
  <si>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</si>
  <si>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</si>
  <si>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</si>
  <si>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</si>
  <si>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</si>
  <si>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</si>
  <si>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</si>
  <si>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</si>
  <si>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</si>
  <si>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</si>
  <si>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</si>
  <si>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</si>
  <si>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</si>
  <si>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</si>
  <si>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</si>
  <si>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</si>
  <si>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</si>
  <si>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</si>
  <si>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</si>
  <si>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</si>
  <si>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</si>
  <si>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</si>
  <si>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</si>
  <si>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</si>
  <si>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</si>
  <si>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</si>
  <si>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</si>
  <si>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</si>
  <si>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</si>
  <si>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</si>
  <si>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</si>
  <si>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</si>
  <si>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</si>
  <si>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</si>
  <si>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</si>
  <si>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</si>
  <si>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</si>
  <si>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</si>
  <si>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</si>
  <si>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</si>
  <si>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</si>
  <si>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</si>
  <si>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</si>
  <si>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</si>
  <si>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</si>
  <si>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</si>
  <si>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</si>
  <si>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</si>
  <si>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</si>
  <si>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</si>
  <si>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</si>
  <si>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</si>
  <si>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</si>
  <si>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</si>
  <si>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</si>
  <si>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</si>
  <si>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</si>
  <si>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</si>
  <si>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</si>
  <si>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</si>
  <si>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</si>
  <si>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</si>
  <si>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</si>
  <si>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</si>
  <si>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</si>
  <si>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</si>
  <si>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</si>
  <si>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</si>
  <si>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</si>
  <si>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</si>
  <si>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</si>
  <si>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</si>
  <si>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</si>
  <si>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</si>
  <si>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</si>
  <si>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</si>
  <si>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</si>
  <si>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</si>
  <si>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</si>
  <si>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</si>
  <si>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</si>
  <si>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</si>
  <si>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</si>
  <si>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</si>
  <si>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</si>
  <si>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</si>
  <si>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</si>
  <si>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</si>
  <si>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</si>
  <si>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</si>
  <si>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</si>
  <si>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</si>
  <si>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</si>
  <si>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</si>
  <si>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</si>
  <si>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</si>
  <si>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</si>
  <si>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</si>
  <si>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</si>
  <si>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</si>
  <si>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</si>
  <si>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</si>
  <si>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</si>
  <si>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</si>
  <si>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</si>
  <si>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</si>
  <si>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</si>
  <si>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</si>
  <si>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</si>
  <si>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</si>
  <si>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</si>
  <si>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</si>
  <si>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</si>
  <si>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</si>
  <si>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</si>
  <si>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</si>
  <si>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</si>
  <si>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</si>
  <si>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</si>
  <si>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</si>
  <si>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</si>
  <si>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</si>
  <si>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</si>
  <si>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</si>
  <si>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</si>
  <si>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</si>
  <si>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</si>
  <si>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</si>
  <si>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</si>
  <si>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</si>
  <si>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</si>
  <si>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</si>
  <si>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</si>
  <si>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</si>
  <si>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</si>
  <si>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</si>
  <si>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</si>
  <si>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</si>
  <si>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</si>
  <si>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</si>
  <si>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</si>
  <si>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</si>
  <si>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</si>
  <si>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</si>
  <si>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</si>
  <si>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</si>
  <si>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</si>
  <si>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</si>
  <si>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</si>
  <si>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</si>
  <si>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</si>
  <si>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</si>
  <si>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</si>
  <si>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</si>
  <si>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</si>
  <si>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</si>
  <si>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</si>
  <si>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</si>
  <si>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</si>
  <si>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</si>
  <si>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</si>
  <si>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</si>
  <si>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</si>
  <si>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</si>
  <si>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</si>
  <si>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</si>
  <si>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</si>
  <si>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</si>
  <si>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</si>
  <si>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</si>
  <si>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</si>
  <si>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</si>
  <si>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</si>
  <si>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</si>
  <si>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</si>
  <si>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</si>
  <si>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</si>
  <si>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</si>
  <si>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</si>
  <si>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</si>
  <si>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</si>
  <si>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</si>
  <si>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</si>
  <si>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</si>
  <si>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</si>
  <si>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</si>
  <si>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</si>
  <si>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</si>
  <si>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</si>
  <si>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</si>
  <si>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</si>
  <si>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</si>
  <si>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</si>
  <si>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</si>
  <si>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</si>
  <si>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</si>
  <si>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</si>
  <si>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</si>
  <si>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</si>
  <si>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</si>
  <si>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</si>
  <si>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</si>
  <si>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</si>
  <si>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</si>
  <si>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</si>
  <si>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</si>
  <si>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</si>
  <si>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</si>
  <si>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</si>
  <si>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</si>
  <si>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</si>
  <si>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</si>
  <si>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</si>
  <si>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</si>
  <si>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</si>
  <si>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</si>
  <si>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</si>
  <si>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</si>
  <si>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</si>
  <si>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</si>
  <si>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</si>
  <si>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</si>
  <si>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</si>
  <si>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</si>
  <si>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</si>
  <si>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</si>
  <si>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</si>
  <si>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</si>
  <si>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</si>
  <si>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</si>
  <si>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</si>
  <si>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</si>
  <si>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</si>
  <si>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</si>
  <si>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</si>
  <si>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</si>
  <si>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</si>
  <si>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</si>
  <si>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</si>
  <si>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</si>
  <si>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</si>
  <si>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</si>
  <si>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</si>
  <si>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</si>
  <si>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</si>
  <si>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</si>
  <si>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</si>
  <si>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</si>
  <si>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</si>
  <si>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</si>
  <si>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</si>
  <si>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</si>
  <si>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</si>
  <si>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</si>
  <si>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</si>
  <si>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</si>
  <si>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</si>
  <si>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</si>
  <si>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</si>
  <si>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</si>
  <si>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</si>
  <si>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</si>
  <si>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</si>
  <si>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</si>
  <si>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</si>
  <si>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</si>
  <si>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</si>
  <si>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</si>
  <si>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</si>
  <si>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</si>
  <si>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</si>
  <si>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</si>
  <si>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</si>
  <si>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</si>
  <si>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</si>
  <si>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</si>
  <si>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</si>
  <si>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</si>
  <si>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</si>
  <si>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</si>
  <si>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</si>
  <si>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</si>
  <si>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</si>
  <si>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</si>
  <si>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</si>
  <si>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</si>
  <si>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</si>
  <si>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</si>
  <si>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</si>
  <si>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</si>
  <si>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</si>
  <si>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</si>
  <si>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</si>
  <si>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</si>
  <si>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</si>
  <si>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</si>
  <si>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</si>
  <si>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</si>
  <si>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</si>
  <si>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</si>
  <si>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</si>
  <si>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</si>
  <si>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</si>
  <si>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</si>
  <si>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</si>
  <si>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</si>
  <si>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</si>
  <si>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</si>
  <si>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</si>
  <si>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</si>
  <si>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</si>
  <si>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</si>
  <si>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</si>
  <si>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</si>
  <si>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</si>
  <si>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</si>
  <si>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</si>
  <si>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</si>
  <si>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</si>
  <si>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</si>
  <si>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</si>
  <si>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</si>
  <si>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</si>
  <si>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</si>
  <si>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</si>
  <si>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</si>
  <si>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</si>
  <si>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</si>
  <si>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</si>
  <si>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</si>
  <si>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</si>
  <si>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</si>
  <si>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</si>
  <si>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</si>
  <si>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</si>
  <si>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</si>
  <si>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</si>
  <si>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</si>
  <si>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</si>
  <si>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</si>
  <si>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</si>
  <si>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</si>
  <si>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</si>
  <si>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</si>
  <si>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</si>
  <si>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</si>
  <si>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</si>
  <si>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</si>
  <si>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</si>
  <si>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</si>
  <si>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</si>
  <si>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</si>
  <si>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</si>
  <si>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</si>
  <si>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</si>
  <si>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</si>
  <si>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</si>
  <si>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</si>
  <si>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</si>
  <si>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</si>
  <si>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</si>
  <si>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</si>
  <si>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</si>
  <si>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</si>
  <si>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</si>
  <si>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</si>
  <si>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</si>
  <si>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</si>
  <si>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</si>
  <si>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</si>
  <si>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</si>
  <si>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</si>
  <si>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</si>
  <si>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</si>
  <si>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</si>
  <si>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</si>
  <si>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</si>
  <si>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</si>
  <si>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</si>
  <si>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</si>
  <si>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</si>
  <si>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</si>
  <si>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</si>
  <si>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</si>
  <si>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</si>
  <si>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</si>
  <si>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</si>
  <si>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</si>
  <si>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</si>
  <si>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</si>
  <si>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</si>
  <si>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</si>
  <si>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</si>
  <si>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</si>
  <si>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</si>
  <si>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</si>
  <si>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</si>
  <si>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</si>
  <si>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</si>
  <si>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</si>
  <si>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</si>
  <si>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</si>
  <si>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</si>
  <si>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</si>
  <si>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</si>
  <si>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</si>
  <si>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</si>
  <si>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</si>
  <si>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</si>
  <si>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</si>
  <si>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</si>
  <si>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</si>
  <si>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</si>
  <si>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</si>
  <si>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</si>
  <si>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</si>
  <si>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</si>
  <si>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</si>
  <si>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</si>
  <si>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</si>
  <si>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</si>
  <si>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</si>
  <si>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</si>
  <si>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</si>
  <si>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</si>
  <si>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</si>
  <si>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</si>
  <si>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</si>
  <si>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</si>
  <si>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</si>
  <si>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</si>
  <si>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</si>
  <si>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</si>
  <si>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</si>
  <si>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</si>
  <si>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</si>
  <si>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</si>
  <si>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</si>
  <si>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</si>
  <si>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</si>
  <si>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</si>
  <si>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</si>
  <si>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</si>
  <si>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</si>
  <si>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</si>
  <si>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</si>
  <si>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</si>
  <si>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</si>
  <si>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</si>
  <si>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</si>
  <si>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</si>
  <si>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</si>
  <si>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</si>
  <si>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</si>
  <si>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</si>
  <si>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</si>
  <si>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</si>
  <si>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</si>
  <si>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</si>
  <si>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</si>
  <si>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</si>
  <si>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</si>
  <si>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</si>
  <si>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</si>
  <si>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</si>
  <si>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</si>
  <si>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</si>
  <si>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</si>
  <si>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</si>
  <si>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</si>
  <si>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</si>
  <si>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</si>
  <si>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</si>
  <si>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</si>
  <si>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</si>
  <si>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</si>
  <si>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</si>
  <si>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</si>
  <si>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</si>
  <si>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</si>
  <si>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</si>
  <si>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</si>
  <si>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</si>
  <si>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</si>
  <si>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</si>
  <si>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</si>
  <si>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</si>
  <si>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</si>
  <si>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</si>
  <si>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</si>
  <si>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</si>
  <si>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</si>
  <si>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</si>
  <si>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</si>
  <si>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</si>
  <si>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</si>
  <si>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</si>
  <si>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</si>
  <si>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</si>
  <si>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</si>
  <si>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</si>
  <si>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</si>
  <si>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</si>
  <si>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</si>
  <si>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</si>
  <si>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</si>
  <si>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</si>
  <si>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</si>
  <si>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</si>
  <si>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</si>
  <si>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</si>
  <si>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</si>
  <si>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</si>
  <si>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</si>
  <si>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</si>
  <si>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</si>
  <si>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</si>
  <si>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</si>
  <si>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</si>
  <si>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</si>
  <si>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</si>
  <si>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</si>
  <si>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</si>
  <si>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</si>
  <si>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</si>
  <si>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</si>
  <si>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</si>
  <si>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</si>
  <si>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</si>
  <si>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</si>
  <si>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</si>
  <si>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</si>
  <si>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</si>
  <si>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</si>
  <si>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</si>
  <si>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</si>
  <si>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</si>
  <si>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</si>
  <si>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</si>
  <si>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</si>
  <si>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</si>
  <si>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</si>
  <si>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</si>
  <si>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</si>
  <si>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</si>
  <si>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</si>
  <si>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</si>
  <si>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</si>
  <si>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</si>
  <si>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</si>
  <si>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</si>
  <si>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</si>
  <si>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</si>
  <si>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</si>
  <si>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</si>
  <si>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</si>
  <si>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</si>
  <si>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</si>
  <si>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</si>
  <si>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</si>
  <si>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</si>
  <si>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</si>
  <si>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</si>
  <si>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</si>
  <si>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</si>
  <si>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</si>
  <si>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</si>
  <si>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</si>
  <si>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</si>
  <si>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</si>
  <si>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</si>
  <si>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</si>
  <si>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</si>
  <si>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</si>
  <si>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</si>
  <si>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</si>
  <si>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</si>
  <si>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</si>
  <si>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</si>
  <si>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</si>
  <si>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</si>
  <si>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</si>
  <si>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</si>
  <si>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</si>
  <si>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</si>
  <si>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</si>
  <si>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</si>
  <si>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</si>
  <si>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</si>
  <si>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</si>
  <si>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</si>
  <si>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</si>
  <si>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</si>
  <si>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</si>
  <si>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</si>
  <si>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</si>
  <si>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</si>
  <si>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</si>
  <si>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</si>
  <si>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</si>
  <si>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</si>
  <si>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</si>
  <si>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</si>
  <si>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</si>
  <si>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</si>
  <si>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</si>
  <si>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</si>
  <si>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</si>
  <si>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</si>
  <si>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</si>
  <si>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</si>
  <si>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</si>
  <si>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</si>
  <si>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</si>
  <si>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</si>
  <si>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</si>
  <si>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</si>
  <si>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</si>
  <si>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</si>
  <si>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</si>
  <si>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</si>
  <si>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</si>
  <si>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</si>
  <si>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</si>
  <si>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</si>
  <si>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</si>
  <si>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</si>
  <si>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</si>
  <si>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</si>
  <si>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</si>
  <si>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</si>
  <si>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</si>
  <si>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</si>
  <si>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</si>
  <si>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</si>
  <si>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</si>
  <si>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</si>
  <si>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</si>
  <si>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</si>
  <si>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</si>
  <si>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</si>
  <si>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</si>
  <si>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</si>
  <si>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</si>
  <si>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</si>
  <si>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</si>
  <si>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</si>
  <si>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</si>
  <si>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</si>
  <si>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</si>
  <si>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</si>
  <si>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</si>
  <si>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</si>
  <si>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</si>
  <si>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</si>
  <si>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</si>
  <si>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</si>
  <si>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</si>
  <si>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</si>
  <si>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</si>
  <si>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</si>
  <si>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</si>
  <si>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</si>
  <si>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</si>
  <si>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</si>
  <si>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</si>
  <si>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</si>
  <si>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</si>
  <si>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</si>
  <si>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</si>
  <si>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</si>
  <si>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</si>
  <si>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</si>
  <si>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</si>
  <si>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</si>
  <si>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</si>
  <si>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</si>
  <si>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</si>
  <si>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</si>
  <si>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</si>
  <si>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</si>
  <si>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</si>
  <si>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</si>
  <si>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</si>
  <si>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</si>
  <si>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</si>
  <si>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</si>
  <si>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</si>
  <si>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</si>
  <si>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</si>
  <si>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</si>
  <si>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</si>
  <si>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</si>
  <si>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</si>
  <si>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</si>
  <si>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</si>
  <si>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</si>
  <si>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</si>
  <si>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</si>
  <si>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</si>
  <si>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</si>
  <si>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</si>
  <si>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</si>
  <si>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</si>
  <si>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</si>
  <si>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</si>
  <si>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</si>
  <si>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</si>
  <si>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</si>
  <si>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</si>
  <si>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</si>
  <si>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</si>
  <si>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</si>
  <si>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</si>
  <si>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</si>
  <si>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</si>
  <si>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</si>
  <si>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</si>
  <si>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</si>
  <si>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</si>
  <si>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</si>
  <si>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</si>
  <si>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</si>
  <si>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</si>
  <si>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</si>
  <si>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</si>
  <si>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</si>
  <si>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</si>
  <si>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</si>
  <si>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</si>
  <si>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</si>
  <si>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</si>
  <si>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</si>
  <si>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</si>
  <si>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</si>
  <si>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</si>
  <si>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</si>
  <si>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</si>
  <si>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</si>
  <si>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</si>
  <si>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</si>
  <si>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</si>
  <si>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</si>
  <si>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</si>
  <si>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</si>
  <si>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</si>
  <si>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</si>
  <si>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</si>
  <si>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</si>
  <si>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</si>
  <si>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</si>
  <si>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</si>
  <si>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</si>
  <si>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</si>
  <si>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</si>
  <si>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</si>
  <si>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</si>
  <si>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</si>
  <si>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</si>
  <si>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</si>
  <si>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</si>
  <si>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</si>
  <si>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</si>
  <si>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</si>
  <si>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</si>
  <si>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</si>
  <si>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</si>
  <si>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</si>
  <si>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</si>
  <si>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</si>
  <si>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</si>
  <si>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</si>
  <si>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</si>
  <si>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</si>
  <si>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</si>
  <si>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</si>
  <si>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</si>
  <si>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</si>
  <si>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</si>
  <si>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</si>
  <si>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</si>
  <si>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</si>
  <si>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</si>
  <si>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</si>
  <si>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</si>
  <si>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</si>
  <si>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</si>
  <si>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</si>
  <si>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</si>
  <si>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</si>
  <si>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</si>
  <si>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</si>
  <si>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</si>
  <si>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</si>
  <si>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</si>
  <si>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</si>
  <si>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</si>
  <si>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</si>
  <si>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</si>
  <si>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</si>
  <si>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</si>
  <si>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</si>
  <si>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</si>
  <si>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</si>
  <si>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</si>
  <si>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</si>
  <si>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</si>
  <si>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</si>
  <si>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</si>
  <si>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</si>
  <si>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</si>
  <si>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</si>
  <si>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</si>
  <si>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</si>
  <si>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</si>
  <si>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</si>
  <si>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</si>
  <si>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</si>
  <si>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</si>
  <si>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</si>
  <si>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</si>
  <si>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</si>
  <si>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</si>
  <si>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</si>
  <si>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</si>
  <si>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</si>
  <si>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</si>
  <si>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</si>
  <si>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</si>
  <si>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</si>
  <si>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</si>
  <si>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</si>
  <si>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</si>
  <si>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</si>
  <si>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</si>
  <si>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</si>
  <si>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</si>
  <si>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</si>
  <si>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</si>
  <si>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</si>
  <si>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</si>
  <si>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</si>
  <si>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</si>
  <si>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</si>
  <si>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</si>
  <si>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</si>
  <si>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</si>
  <si>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</si>
  <si>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</si>
  <si>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</si>
  <si>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</si>
  <si>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</si>
  <si>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</si>
  <si>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</si>
  <si>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</si>
  <si>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</si>
  <si>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</si>
  <si>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</si>
  <si>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</si>
  <si>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</si>
  <si>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</si>
  <si>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</si>
  <si>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</si>
  <si>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</si>
  <si>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</si>
  <si>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</si>
  <si>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</si>
  <si>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</si>
  <si>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</si>
  <si>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</si>
  <si>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</si>
  <si>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</si>
  <si>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</si>
  <si>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</si>
  <si>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</si>
  <si>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</si>
  <si>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</si>
  <si>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</si>
  <si>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</si>
  <si>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</si>
  <si>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</si>
  <si>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</si>
  <si>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</si>
  <si>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</si>
  <si>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</si>
  <si>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</si>
  <si>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</si>
  <si>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</si>
  <si>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</si>
  <si>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</si>
  <si>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</si>
  <si>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</si>
  <si>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</si>
  <si>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</si>
  <si>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</si>
  <si>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</si>
  <si>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</si>
  <si>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</si>
  <si>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</si>
  <si>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</si>
  <si>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</si>
  <si>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</si>
  <si>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</si>
  <si>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</si>
  <si>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</si>
  <si>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</si>
  <si>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</si>
  <si>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</si>
  <si>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</si>
  <si>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</si>
  <si>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</si>
  <si>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</si>
  <si>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</si>
  <si>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</si>
  <si>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</si>
  <si>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</si>
  <si>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</si>
  <si>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</si>
  <si>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</si>
  <si>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</si>
  <si>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</si>
  <si>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</si>
  <si>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</si>
  <si>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</si>
  <si>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</si>
  <si>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</si>
  <si>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</si>
  <si>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</si>
  <si>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</si>
  <si>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</si>
  <si>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</si>
  <si>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</si>
  <si>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</si>
  <si>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</si>
  <si>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</si>
  <si>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</si>
  <si>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</si>
  <si>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</si>
  <si>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</si>
  <si>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</si>
  <si>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</si>
  <si>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</si>
  <si>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</si>
  <si>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</si>
  <si>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</si>
  <si>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</si>
  <si>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</si>
  <si>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</si>
  <si>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</si>
  <si>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</si>
  <si>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</si>
  <si>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</si>
  <si>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</si>
  <si>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</si>
  <si>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</si>
  <si>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</si>
  <si>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</si>
  <si>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</si>
  <si>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</si>
  <si>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</si>
  <si>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</si>
  <si>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</si>
  <si>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</si>
  <si>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</si>
  <si>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</si>
  <si>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</si>
  <si>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</si>
  <si>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</si>
  <si>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</si>
  <si>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</si>
  <si>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</si>
  <si>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</si>
  <si>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</si>
  <si>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</si>
  <si>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</si>
  <si>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</si>
  <si>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</si>
  <si>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</si>
  <si>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</si>
  <si>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</si>
  <si>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</si>
  <si>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</si>
  <si>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</si>
  <si>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</si>
  <si>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</si>
  <si>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</si>
  <si>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</si>
  <si>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</si>
  <si>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</si>
  <si>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</si>
  <si>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</si>
  <si>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</si>
  <si>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</si>
  <si>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</si>
  <si>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</si>
  <si>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</si>
  <si>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</si>
  <si>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</si>
  <si>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</si>
  <si>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</si>
  <si>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</si>
  <si>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</si>
  <si>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</si>
  <si>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</si>
  <si>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</si>
  <si>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</si>
  <si>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</si>
  <si>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</si>
  <si>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</si>
  <si>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</si>
  <si>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</si>
  <si>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</si>
  <si>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</si>
  <si>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</si>
  <si>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</si>
  <si>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</si>
  <si>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</si>
  <si>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</si>
  <si>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</si>
  <si>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</si>
  <si>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</si>
  <si>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</si>
  <si>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</si>
  <si>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</si>
  <si>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</si>
  <si>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</si>
  <si>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</si>
  <si>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</si>
  <si>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</si>
  <si>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</si>
  <si>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</si>
  <si>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</si>
  <si>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</si>
  <si>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</si>
  <si>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</si>
  <si>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</si>
  <si>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</si>
  <si>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</si>
  <si>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</si>
  <si>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</si>
  <si>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</si>
  <si>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</si>
  <si>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</si>
  <si>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</si>
  <si>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</si>
  <si>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</si>
  <si>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</si>
  <si>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</si>
  <si>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</si>
  <si>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</si>
  <si>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</si>
  <si>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</si>
  <si>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</si>
  <si>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</si>
  <si>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</si>
  <si>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</si>
  <si>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</si>
  <si>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</si>
  <si>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</si>
  <si>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</si>
  <si>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</si>
  <si>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</si>
  <si>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</si>
  <si>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</si>
  <si>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</si>
  <si>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</si>
  <si>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</si>
  <si>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</si>
  <si>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</si>
  <si>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</si>
  <si>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</si>
  <si>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</si>
  <si>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</si>
  <si>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</si>
  <si>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</si>
  <si>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</si>
  <si>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</si>
  <si>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</si>
  <si>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</si>
  <si>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</si>
  <si>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</si>
  <si>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</si>
  <si>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</si>
  <si>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</si>
  <si>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</si>
  <si>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</si>
  <si>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</si>
  <si>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</si>
  <si>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</si>
  <si>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</si>
  <si>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</si>
  <si>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</si>
  <si>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</si>
  <si>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</si>
  <si>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</si>
  <si>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</si>
  <si>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</si>
  <si>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</si>
  <si>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</si>
  <si>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</si>
  <si>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</si>
  <si>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</si>
  <si>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</si>
  <si>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</si>
  <si>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</si>
  <si>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</si>
  <si>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</si>
  <si>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</si>
  <si>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</si>
  <si>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</si>
  <si>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</si>
  <si>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</si>
  <si>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</si>
  <si>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</si>
  <si>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</si>
  <si>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</si>
  <si>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</si>
  <si>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</si>
  <si>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</si>
  <si>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</si>
  <si>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</si>
  <si>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</si>
  <si>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</si>
  <si>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</si>
  <si>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</si>
  <si>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</si>
  <si>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</si>
  <si>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</si>
  <si>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</si>
  <si>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</si>
  <si>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</si>
  <si>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</si>
  <si>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</si>
  <si>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</si>
  <si>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</si>
  <si>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</si>
  <si>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</si>
  <si>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</si>
  <si>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</si>
  <si>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</si>
  <si>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</si>
  <si>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</si>
  <si>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</si>
  <si>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</si>
  <si>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</si>
  <si>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</si>
  <si>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</si>
  <si>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</si>
  <si>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</si>
  <si>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</si>
  <si>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</si>
  <si>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</si>
  <si>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</si>
  <si>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</si>
  <si>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</si>
  <si>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</si>
  <si>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</si>
  <si>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</si>
  <si>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</si>
  <si>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</si>
  <si>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</si>
  <si>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</si>
  <si>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</si>
  <si>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</si>
  <si>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</si>
  <si>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</si>
  <si>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</si>
  <si>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</si>
  <si>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</si>
  <si>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</si>
  <si>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</si>
  <si>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</si>
  <si>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</si>
  <si>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</si>
  <si>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</si>
  <si>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</si>
  <si>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</si>
  <si>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</si>
  <si>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</si>
  <si>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</si>
  <si>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</si>
  <si>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</si>
  <si>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</si>
  <si>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</si>
  <si>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</si>
  <si>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</si>
  <si>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</si>
  <si>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</si>
  <si>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</si>
  <si>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</si>
  <si>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</si>
  <si>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</si>
  <si>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</si>
  <si>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</si>
  <si>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</si>
  <si>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</si>
  <si>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</si>
  <si>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</si>
  <si>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</si>
  <si>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</si>
  <si>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</si>
  <si>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</si>
  <si>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</si>
  <si>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</si>
  <si>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</si>
  <si>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</si>
  <si>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</si>
  <si>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</si>
  <si>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</si>
  <si>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</si>
  <si>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</si>
  <si>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</si>
  <si>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</si>
  <si>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</si>
  <si>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</si>
  <si>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</si>
  <si>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</si>
  <si>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</si>
  <si>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</si>
  <si>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</si>
  <si>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</si>
  <si>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</si>
  <si>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</si>
  <si>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</si>
  <si>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</si>
  <si>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</si>
  <si>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</si>
  <si>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</si>
  <si>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</si>
  <si>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</si>
  <si>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</si>
  <si>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</si>
  <si>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</si>
  <si>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</si>
  <si>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</si>
  <si>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</si>
  <si>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</si>
  <si>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</si>
  <si>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</si>
  <si>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</si>
  <si>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</si>
  <si>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</si>
  <si>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</si>
  <si>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</si>
  <si>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</si>
  <si>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</si>
  <si>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</si>
  <si>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</si>
  <si>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</si>
  <si>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</si>
  <si>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</si>
  <si>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</si>
  <si>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</si>
  <si>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</si>
  <si>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</si>
  <si>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</si>
  <si>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</si>
  <si>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</si>
  <si>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</si>
  <si>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</si>
  <si>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</si>
  <si>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</si>
  <si>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</si>
  <si>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</si>
  <si>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</si>
  <si>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</si>
  <si>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</si>
  <si>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</si>
  <si>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</si>
  <si>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</si>
  <si>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</si>
  <si>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</si>
  <si>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</si>
  <si>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</si>
  <si>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</si>
  <si>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</si>
  <si>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</si>
  <si>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</si>
  <si>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</si>
  <si>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</si>
  <si>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</si>
  <si>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</si>
  <si>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</si>
  <si>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</si>
  <si>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</si>
  <si>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</si>
  <si>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</si>
  <si>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</si>
  <si>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</si>
  <si>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</si>
  <si>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</si>
  <si>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</si>
  <si>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</si>
  <si>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</si>
  <si>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</si>
  <si>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</si>
  <si>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</si>
  <si>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</si>
  <si>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</si>
  <si>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</si>
  <si>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</si>
  <si>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</si>
  <si>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</si>
  <si>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</si>
  <si>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</si>
  <si>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</si>
  <si>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</si>
  <si>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</si>
  <si>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</si>
  <si>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</si>
  <si>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</si>
  <si>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</si>
  <si>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</si>
  <si>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</si>
  <si>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</si>
  <si>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</si>
  <si>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</si>
  <si>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</si>
  <si>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</si>
  <si>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</si>
  <si>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</si>
  <si>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</si>
  <si>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</si>
  <si>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</si>
  <si>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</si>
  <si>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</si>
  <si>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</si>
  <si>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</si>
  <si>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</si>
  <si>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</si>
  <si>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</si>
  <si>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</si>
  <si>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</si>
  <si>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</si>
  <si>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</si>
  <si>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</si>
  <si>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</si>
  <si>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</si>
  <si>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</si>
  <si>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</si>
  <si>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</si>
  <si>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</si>
  <si>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</si>
  <si>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</si>
  <si>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</si>
  <si>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</si>
  <si>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</si>
  <si>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</si>
  <si>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</si>
  <si>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</si>
  <si>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</si>
  <si>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</si>
  <si>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</si>
  <si>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</si>
  <si>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</si>
  <si>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</si>
  <si>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</si>
  <si>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</si>
  <si>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</si>
  <si>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</si>
  <si>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</si>
  <si>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</si>
  <si>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</si>
  <si>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</si>
  <si>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</si>
  <si>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</si>
  <si>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</si>
  <si>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</si>
  <si>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</si>
  <si>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</si>
  <si>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</si>
  <si>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</si>
  <si>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</si>
  <si>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</si>
  <si>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</si>
  <si>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</si>
  <si>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</si>
  <si>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</si>
  <si>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</si>
  <si>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</si>
  <si>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</si>
  <si>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</si>
  <si>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</si>
  <si>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</si>
  <si>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</si>
  <si>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</si>
  <si>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</si>
  <si>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</si>
  <si>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</si>
  <si>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</si>
  <si>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</si>
  <si>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</si>
  <si>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</si>
  <si>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</si>
  <si>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</si>
  <si>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</si>
  <si>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</si>
  <si>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</si>
  <si>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</si>
  <si>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</si>
  <si>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</si>
  <si>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</si>
  <si>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</si>
  <si>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</si>
  <si>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</si>
  <si>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</si>
  <si>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</si>
  <si>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</si>
  <si>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</si>
  <si>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</si>
  <si>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</si>
  <si>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</si>
  <si>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</si>
  <si>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</si>
  <si>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</si>
  <si>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</si>
  <si>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</si>
  <si>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</si>
  <si>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</si>
  <si>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</si>
  <si>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</si>
  <si>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</si>
  <si>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</si>
  <si>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</si>
  <si>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</si>
  <si>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</si>
  <si>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</si>
  <si>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</si>
  <si>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</si>
  <si>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</si>
  <si>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</si>
  <si>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</si>
  <si>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</si>
  <si>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</si>
  <si>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</si>
  <si>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</si>
  <si>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</si>
  <si>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</si>
  <si>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</si>
  <si>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</si>
  <si>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</si>
  <si>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</si>
  <si>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</si>
  <si>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</si>
  <si>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</si>
  <si>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</si>
  <si>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</si>
  <si>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</si>
  <si>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</si>
  <si>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</si>
  <si>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</si>
  <si>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</si>
  <si>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</si>
  <si>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</si>
  <si>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</si>
  <si>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</si>
  <si>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</si>
  <si>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</si>
  <si>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</si>
  <si>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</si>
  <si>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</si>
  <si>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</si>
  <si>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</si>
  <si>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</si>
  <si>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</si>
  <si>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</si>
  <si>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</si>
  <si>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</si>
  <si>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</si>
  <si>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</si>
  <si>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</si>
  <si>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</si>
  <si>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</si>
  <si>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</si>
  <si>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</si>
  <si>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</si>
  <si>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</si>
  <si>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</si>
  <si>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</si>
  <si>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</si>
  <si>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</si>
  <si>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</si>
  <si>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</si>
  <si>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</si>
  <si>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</si>
  <si>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</si>
  <si>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</si>
  <si>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</si>
  <si>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</si>
  <si>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</si>
  <si>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</si>
  <si>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</si>
  <si>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</si>
  <si>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</si>
  <si>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</si>
  <si>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</si>
  <si>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</si>
  <si>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</si>
  <si>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</si>
  <si>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</si>
  <si>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</si>
  <si>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</si>
  <si>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</si>
  <si>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</si>
  <si>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</si>
  <si>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</si>
  <si>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</si>
  <si>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</si>
  <si>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</si>
  <si>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</si>
  <si>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</si>
  <si>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</si>
  <si>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</si>
  <si>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</si>
  <si>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</si>
  <si>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</si>
  <si>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</si>
  <si>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</si>
  <si>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</si>
  <si>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</si>
  <si>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</si>
  <si>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</si>
  <si>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</si>
  <si>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</si>
  <si>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</si>
  <si>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</si>
  <si>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</si>
  <si>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</si>
  <si>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</si>
  <si>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</si>
  <si>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</si>
  <si>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</si>
  <si>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</si>
  <si>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</si>
  <si>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</si>
  <si>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</si>
  <si>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</si>
  <si>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</si>
  <si>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</si>
  <si>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</si>
  <si>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</si>
  <si>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</si>
  <si>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</si>
  <si>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</si>
  <si>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</si>
  <si>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</si>
  <si>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</si>
  <si>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</si>
  <si>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</si>
  <si>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</si>
  <si>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</si>
  <si>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</si>
  <si>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</si>
  <si>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</si>
  <si>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</si>
  <si>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</si>
  <si>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</si>
  <si>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</si>
  <si>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</si>
  <si>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</si>
  <si>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</si>
  <si>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</si>
  <si>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</si>
  <si>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</si>
  <si>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</si>
  <si>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</si>
  <si>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</si>
  <si>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</si>
  <si>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</si>
  <si>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</si>
  <si>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</si>
  <si>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</si>
  <si>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</si>
  <si>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</si>
  <si>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</si>
  <si>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</si>
  <si>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</si>
  <si>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</si>
  <si>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</si>
  <si>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</si>
  <si>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</si>
  <si>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</si>
  <si>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</si>
  <si>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</si>
  <si>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</si>
  <si>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</si>
  <si>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</si>
  <si>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</si>
  <si>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</si>
  <si>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</si>
  <si>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</si>
  <si>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</si>
  <si>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</si>
  <si>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</si>
  <si>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</si>
  <si>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</si>
  <si>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</si>
  <si>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</si>
  <si>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</si>
  <si>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</si>
  <si>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</si>
  <si>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</si>
  <si>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</si>
  <si>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</si>
  <si>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</si>
  <si>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</si>
  <si>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</si>
  <si>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</si>
  <si>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</si>
  <si>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</si>
  <si>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</si>
  <si>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</si>
  <si>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</si>
  <si>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</si>
  <si>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</si>
  <si>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</si>
  <si>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</si>
  <si>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</si>
  <si>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</si>
  <si>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</si>
  <si>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</si>
  <si>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</si>
  <si>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</si>
  <si>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</si>
  <si>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</si>
  <si>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</si>
  <si>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</si>
  <si>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</si>
  <si>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</si>
  <si>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</si>
  <si>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</si>
  <si>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</si>
  <si>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</si>
  <si>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</si>
  <si>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</si>
  <si>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</si>
  <si>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</si>
  <si>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</si>
  <si>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</si>
  <si>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</si>
  <si>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</si>
  <si>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</si>
  <si>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</si>
  <si>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</si>
  <si>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</si>
  <si>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</si>
  <si>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</si>
  <si>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</si>
  <si>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</si>
  <si>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</si>
  <si>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</si>
  <si>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</si>
  <si>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</si>
  <si>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</si>
  <si>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</si>
  <si>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</si>
  <si>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</si>
  <si>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</si>
  <si>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</si>
  <si>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</si>
  <si>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</si>
  <si>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</si>
  <si>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</si>
  <si>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</si>
  <si>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</si>
  <si>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</si>
  <si>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</si>
  <si>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</si>
  <si>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</si>
  <si>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</si>
  <si>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</si>
  <si>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</si>
  <si>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</si>
  <si>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</si>
  <si>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</si>
  <si>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</si>
  <si>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</si>
  <si>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</si>
  <si>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</si>
  <si>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</si>
  <si>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</si>
  <si>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</si>
  <si>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</si>
  <si>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</si>
  <si>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</si>
  <si>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</si>
  <si>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</si>
  <si>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</si>
  <si>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</si>
  <si>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</si>
  <si>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</si>
  <si>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</si>
  <si>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</si>
  <si>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</si>
  <si>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</si>
  <si>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</si>
  <si>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</si>
  <si>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</si>
  <si>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</si>
  <si>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</si>
  <si>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</si>
  <si>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</si>
  <si>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</si>
  <si>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</si>
  <si>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</si>
  <si>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</si>
  <si>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</si>
  <si>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</si>
  <si>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</si>
  <si>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</si>
  <si>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</si>
  <si>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</si>
  <si>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</si>
  <si>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</si>
  <si>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</si>
  <si>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</si>
  <si>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</si>
  <si>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</si>
  <si>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</si>
  <si>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</si>
  <si>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</si>
  <si>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</si>
  <si>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</si>
  <si>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</si>
  <si>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</si>
  <si>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</si>
  <si>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</si>
  <si>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</si>
  <si>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</si>
  <si>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</si>
  <si>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</si>
  <si>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</si>
  <si>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</si>
  <si>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</si>
  <si>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</si>
  <si>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</si>
  <si>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</si>
  <si>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</si>
  <si>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</si>
  <si>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</si>
  <si>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</si>
  <si>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</si>
  <si>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</si>
  <si>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</si>
  <si>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</si>
  <si>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</si>
  <si>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</si>
  <si>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</si>
  <si>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</si>
  <si>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</si>
  <si>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</si>
  <si>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</si>
  <si>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</si>
  <si>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</si>
  <si>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</si>
  <si>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</si>
  <si>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</si>
  <si>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</si>
  <si>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</si>
  <si>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</si>
  <si>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</si>
  <si>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</si>
  <si>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</si>
  <si>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</si>
  <si>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</si>
  <si>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</si>
  <si>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</si>
  <si>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</si>
  <si>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</si>
  <si>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</si>
  <si>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</si>
  <si>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</si>
  <si>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</si>
  <si>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</si>
  <si>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</si>
  <si>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</si>
  <si>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</si>
  <si>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</si>
  <si>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</si>
  <si>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</si>
  <si>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</si>
  <si>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</si>
  <si>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</si>
  <si>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</si>
  <si>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</si>
  <si>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</si>
  <si>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</si>
  <si>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</si>
  <si>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</si>
  <si>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</si>
  <si>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</si>
  <si>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</si>
  <si>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</si>
  <si>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</si>
  <si>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</si>
  <si>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</si>
  <si>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</si>
  <si>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</si>
  <si>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</si>
  <si>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</si>
  <si>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</si>
  <si>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</si>
  <si>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</si>
  <si>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</si>
  <si>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</si>
  <si>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</si>
  <si>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</si>
  <si>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</si>
  <si>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</si>
  <si>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</si>
  <si>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</si>
  <si>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</si>
  <si>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</si>
  <si>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</si>
  <si>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</si>
  <si>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</si>
  <si>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</si>
  <si>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</si>
  <si>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</si>
  <si>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</si>
  <si>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</si>
  <si>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</si>
  <si>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</si>
  <si>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</si>
  <si>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</si>
  <si>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</si>
  <si>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</si>
  <si>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</si>
  <si>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</si>
  <si>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</si>
  <si>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</si>
  <si>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</si>
  <si>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</si>
  <si>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</si>
  <si>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</si>
  <si>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</si>
  <si>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</si>
  <si>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</si>
  <si>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</si>
  <si>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</si>
  <si>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</si>
  <si>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</si>
  <si>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</si>
  <si>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</si>
  <si>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</si>
  <si>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</si>
  <si>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</si>
  <si>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</si>
  <si>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</si>
  <si>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</si>
  <si>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</si>
  <si>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</si>
  <si>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</si>
  <si>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</si>
  <si>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</si>
  <si>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</si>
  <si>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</si>
  <si>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</si>
  <si>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</si>
  <si>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</si>
  <si>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</si>
  <si>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</si>
  <si>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</si>
  <si>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</si>
  <si>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</si>
  <si>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</si>
  <si>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</si>
  <si>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</si>
  <si>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</si>
  <si>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</si>
  <si>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</si>
  <si>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</si>
  <si>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</si>
  <si>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</si>
  <si>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</si>
  <si>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</si>
  <si>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</si>
  <si>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</si>
  <si>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</si>
  <si>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</si>
  <si>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</si>
  <si>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</si>
  <si>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</si>
  <si>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</si>
  <si>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</si>
  <si>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</si>
  <si>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</si>
  <si>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</si>
  <si>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</si>
  <si>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</si>
  <si>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</si>
  <si>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</si>
  <si>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</si>
  <si>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</si>
  <si>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</si>
  <si>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</si>
  <si>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</si>
  <si>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</si>
  <si>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</si>
  <si>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</si>
  <si>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</si>
  <si>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</si>
  <si>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</si>
  <si>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</si>
  <si>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</si>
  <si>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</si>
  <si>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</si>
  <si>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</si>
  <si>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</si>
  <si>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</si>
  <si>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</si>
  <si>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</si>
  <si>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</si>
  <si>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</si>
  <si>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</si>
  <si>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</si>
  <si>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</si>
  <si>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</si>
  <si>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</si>
  <si>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</si>
  <si>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</si>
  <si>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</si>
  <si>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</si>
  <si>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</si>
  <si>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</si>
  <si>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</si>
  <si>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</si>
  <si>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</si>
  <si>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</si>
  <si>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</si>
  <si>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</si>
  <si>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</si>
  <si>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</si>
  <si>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</si>
  <si>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</si>
  <si>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</si>
  <si>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</si>
  <si>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</si>
  <si>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</si>
  <si>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</si>
  <si>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</si>
  <si>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</si>
  <si>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</si>
  <si>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</si>
  <si>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</si>
  <si>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</si>
  <si>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</si>
  <si>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</si>
  <si>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</si>
  <si>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</si>
  <si>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</si>
  <si>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</si>
  <si>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</si>
  <si>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</si>
  <si>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</si>
  <si>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</si>
  <si>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</si>
  <si>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</si>
  <si>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</si>
  <si>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</si>
  <si>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</si>
  <si>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</si>
  <si>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</si>
  <si>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</si>
  <si>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</si>
  <si>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</si>
  <si>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</si>
  <si>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</si>
  <si>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</si>
  <si>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</si>
  <si>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</si>
  <si>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</si>
  <si>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</si>
  <si>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</si>
  <si>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</si>
  <si>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</si>
  <si>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</si>
  <si>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</si>
  <si>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</si>
  <si>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</si>
  <si>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</si>
  <si>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</si>
  <si>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</si>
  <si>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</si>
  <si>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</si>
  <si>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</si>
  <si>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</si>
  <si>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</si>
  <si>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</si>
  <si>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</si>
  <si>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</si>
  <si>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</si>
  <si>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</si>
  <si>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</si>
  <si>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</si>
  <si>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</si>
  <si>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</si>
  <si>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</si>
  <si>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</si>
  <si>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</si>
  <si>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</si>
  <si>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</si>
  <si>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</si>
  <si>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</si>
  <si>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</si>
  <si>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</si>
  <si>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</si>
  <si>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</si>
  <si>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</si>
  <si>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</si>
  <si>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</si>
  <si>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</si>
  <si>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</si>
  <si>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</si>
  <si>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</si>
  <si>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</si>
  <si>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</si>
  <si>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</si>
  <si>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</si>
  <si>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</si>
  <si>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</si>
  <si>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</si>
  <si>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</si>
  <si>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</si>
  <si>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</si>
  <si>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</si>
  <si>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</si>
  <si>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</si>
  <si>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</si>
  <si>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</si>
  <si>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</si>
  <si>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</si>
  <si>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</si>
  <si>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</si>
  <si>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</si>
  <si>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</si>
  <si>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</si>
  <si>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</si>
  <si>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</si>
  <si>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</si>
  <si>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</si>
  <si>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</si>
  <si>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</si>
  <si>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</si>
  <si>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</si>
  <si>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</si>
  <si>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</si>
  <si>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</si>
  <si>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</si>
  <si>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</si>
  <si>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</si>
  <si>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</si>
  <si>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</si>
  <si>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</si>
  <si>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</si>
  <si>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</si>
  <si>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</si>
  <si>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</si>
  <si>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</si>
  <si>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</si>
  <si>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</si>
  <si>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</si>
  <si>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</si>
  <si>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</si>
  <si>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</si>
  <si>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</si>
  <si>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</si>
  <si>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</si>
  <si>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</si>
  <si>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</si>
  <si>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</si>
  <si>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</si>
  <si>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</si>
  <si>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</si>
  <si>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</si>
  <si>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</si>
  <si>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</si>
  <si>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</si>
  <si>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</si>
  <si>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</si>
  <si>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</si>
  <si>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</si>
  <si>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</si>
  <si>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</si>
  <si>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</si>
  <si>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</si>
  <si>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</si>
  <si>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</si>
  <si>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</si>
  <si>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</si>
  <si>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</si>
  <si>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</si>
  <si>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</si>
  <si>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</si>
  <si>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</si>
  <si>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</si>
  <si>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</si>
  <si>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</si>
  <si>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</si>
  <si>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</si>
  <si>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</si>
  <si>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</si>
  <si>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</si>
  <si>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</si>
  <si>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</si>
  <si>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</si>
  <si>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</si>
  <si>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</si>
  <si>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</si>
  <si>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</si>
  <si>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</si>
  <si>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</si>
  <si>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</si>
  <si>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</si>
  <si>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</si>
  <si>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</si>
  <si>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</si>
  <si>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</si>
  <si>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</si>
  <si>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</si>
  <si>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</si>
  <si>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</si>
  <si>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</si>
  <si>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</si>
  <si>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</si>
  <si>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</si>
  <si>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</si>
  <si>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</si>
  <si>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</si>
  <si>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</si>
  <si>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</si>
  <si>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</si>
  <si>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</si>
  <si>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</si>
  <si>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</si>
  <si>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</si>
  <si>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</si>
  <si>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</si>
  <si>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</si>
  <si>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</si>
  <si>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</si>
  <si>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</si>
  <si>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</si>
  <si>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</si>
  <si>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</si>
  <si>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</si>
  <si>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</si>
  <si>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</si>
  <si>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</si>
  <si>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</si>
  <si>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</si>
  <si>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</si>
  <si>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</si>
  <si>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</si>
  <si>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</si>
  <si>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</si>
  <si>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</si>
  <si>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</si>
  <si>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</si>
  <si>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</si>
  <si>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</si>
  <si>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</si>
  <si>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</si>
  <si>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</si>
  <si>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</si>
  <si>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</si>
  <si>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</si>
  <si>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</si>
  <si>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</si>
  <si>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</si>
  <si>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</si>
  <si>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</si>
  <si>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</si>
  <si>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</si>
  <si>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</si>
  <si>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</si>
  <si>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</si>
  <si>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</si>
  <si>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</si>
  <si>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</si>
  <si>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</si>
  <si>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</si>
  <si>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</si>
  <si>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</si>
  <si>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</si>
  <si>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</si>
  <si>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</si>
  <si>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</si>
  <si>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</si>
  <si>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</si>
  <si>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</si>
  <si>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</si>
  <si>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</si>
  <si>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</si>
  <si>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</si>
  <si>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</si>
  <si>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</si>
  <si>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</si>
  <si>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</si>
  <si>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</si>
  <si>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</si>
  <si>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</si>
  <si>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</si>
  <si>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</si>
  <si>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</si>
  <si>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</si>
  <si>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</si>
  <si>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</si>
  <si>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</si>
  <si>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</si>
  <si>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</si>
  <si>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</si>
  <si>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</si>
  <si>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</si>
  <si>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</si>
  <si>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</si>
  <si>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</si>
  <si>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</si>
  <si>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</si>
  <si>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</si>
  <si>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</si>
  <si>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</si>
  <si>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</si>
  <si>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</si>
  <si>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</si>
  <si>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</si>
  <si>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</si>
  <si>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</si>
  <si>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</si>
  <si>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</si>
  <si>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</si>
  <si>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</si>
  <si>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</si>
  <si>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</si>
  <si>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</si>
  <si>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</si>
  <si>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</si>
  <si>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</si>
  <si>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</si>
  <si>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</si>
  <si>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</si>
  <si>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</si>
  <si>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</si>
  <si>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</si>
  <si>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</si>
  <si>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</si>
  <si>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</si>
  <si>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</si>
  <si>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</si>
  <si>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</si>
  <si>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</si>
  <si>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</si>
  <si>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</si>
  <si>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</si>
  <si>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</si>
  <si>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</si>
  <si>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</si>
  <si>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</si>
  <si>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</si>
  <si>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</si>
  <si>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</si>
  <si>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</si>
  <si>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</si>
  <si>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</si>
  <si>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</si>
  <si>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</si>
  <si>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</si>
  <si>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</si>
  <si>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</si>
  <si>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</si>
  <si>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</si>
  <si>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</si>
  <si>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</si>
  <si>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</si>
  <si>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</si>
  <si>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</si>
  <si>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</si>
  <si>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</si>
  <si>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</si>
  <si>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</si>
  <si>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</si>
  <si>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</si>
  <si>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</si>
  <si>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</si>
  <si>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</si>
  <si>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</si>
  <si>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</si>
  <si>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</si>
  <si>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</si>
  <si>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</si>
  <si>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</si>
  <si>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</si>
  <si>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</si>
  <si>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</si>
  <si>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</si>
  <si>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</si>
  <si>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</si>
  <si>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</si>
  <si>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</si>
  <si>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</si>
  <si>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</si>
  <si>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</si>
  <si>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</si>
  <si>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</si>
  <si>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</si>
  <si>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</si>
  <si>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</si>
  <si>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</si>
  <si>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</si>
  <si>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</si>
  <si>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</si>
  <si>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</si>
  <si>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</si>
  <si>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</si>
  <si>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</si>
  <si>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</si>
  <si>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</si>
  <si>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</si>
  <si>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</si>
  <si>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</si>
  <si>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</si>
  <si>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</si>
  <si>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</si>
  <si>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</si>
  <si>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</si>
  <si>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</si>
  <si>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</si>
  <si>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</si>
  <si>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</si>
  <si>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</si>
  <si>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</si>
  <si>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</si>
  <si>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</si>
  <si>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</si>
  <si>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</si>
  <si>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</si>
  <si>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</si>
  <si>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</si>
  <si>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</si>
  <si>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</si>
  <si>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</si>
  <si>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</si>
  <si>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</si>
  <si>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</si>
  <si>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</si>
  <si>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</si>
  <si>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</si>
  <si>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</si>
  <si>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</si>
  <si>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</si>
  <si>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</si>
  <si>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</si>
  <si>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</si>
  <si>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</si>
  <si>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</si>
  <si>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</si>
  <si>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</si>
  <si>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</si>
  <si>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</si>
  <si>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</si>
  <si>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</si>
  <si>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</si>
  <si>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</si>
  <si>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</si>
  <si>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</si>
  <si>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</si>
  <si>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</si>
  <si>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</si>
  <si>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</si>
  <si>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</si>
  <si>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</si>
  <si>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</si>
  <si>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</si>
  <si>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</si>
  <si>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</si>
  <si>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</si>
  <si>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</si>
  <si>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</si>
  <si>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</si>
  <si>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</si>
  <si>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</si>
  <si>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</si>
  <si>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</si>
  <si>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</si>
  <si>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</si>
  <si>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</si>
  <si>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</si>
  <si>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</si>
  <si>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</si>
  <si>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</si>
  <si>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</si>
  <si>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</si>
  <si>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</si>
  <si>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</si>
  <si>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</si>
  <si>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</si>
  <si>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</si>
  <si>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</si>
  <si>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</si>
  <si>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</si>
  <si>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</si>
  <si>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</si>
  <si>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</si>
  <si>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</si>
  <si>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</si>
  <si>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</si>
  <si>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</si>
  <si>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</si>
  <si>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</si>
  <si>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</si>
  <si>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</si>
  <si>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</si>
  <si>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</si>
  <si>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</si>
  <si>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</si>
  <si>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</si>
  <si>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</si>
  <si>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</si>
  <si>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</si>
  <si>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</si>
  <si>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</si>
  <si>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</si>
  <si>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</si>
  <si>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</si>
  <si>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</si>
  <si>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</si>
  <si>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</si>
  <si>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</si>
  <si>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</si>
  <si>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</si>
  <si>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</si>
  <si>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</si>
  <si>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</si>
  <si>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</si>
  <si>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</si>
  <si>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</si>
  <si>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</si>
  <si>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</si>
  <si>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</si>
  <si>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</si>
  <si>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</si>
  <si>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</si>
  <si>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</si>
  <si>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</si>
  <si>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</si>
  <si>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</si>
  <si>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</si>
  <si>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</si>
  <si>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</si>
  <si>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</si>
  <si>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</si>
  <si>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</si>
  <si>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</si>
  <si>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</si>
  <si>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</si>
  <si>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</si>
  <si>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</si>
  <si>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</si>
  <si>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</si>
  <si>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</si>
  <si>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</si>
  <si>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</si>
  <si>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</si>
  <si>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</si>
  <si>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</si>
  <si>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</si>
  <si>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</si>
  <si>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</si>
  <si>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</si>
  <si>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</si>
  <si>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</si>
  <si>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</si>
  <si>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</si>
  <si>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</si>
  <si>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</si>
  <si>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</si>
  <si>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</si>
  <si>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</si>
  <si>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</si>
  <si>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</si>
  <si>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</si>
  <si>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</si>
  <si>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</si>
  <si>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</si>
  <si>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</si>
  <si>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</si>
  <si>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</si>
  <si>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</si>
  <si>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</si>
  <si>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</si>
  <si>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</si>
  <si>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</si>
  <si>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</si>
  <si>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</si>
  <si>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</si>
  <si>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</si>
  <si>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</si>
  <si>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</si>
  <si>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</si>
  <si>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</si>
  <si>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</si>
  <si>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</si>
  <si>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</si>
  <si>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</si>
  <si>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</si>
  <si>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</si>
  <si>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</si>
  <si>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</si>
  <si>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</si>
  <si>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</si>
  <si>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</si>
  <si>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</si>
  <si>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</si>
  <si>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</si>
  <si>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</si>
  <si>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</si>
  <si>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</si>
  <si>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</si>
  <si>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</si>
  <si>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</si>
  <si>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</si>
  <si>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</si>
  <si>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</si>
  <si>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</si>
  <si>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</si>
  <si>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</si>
  <si>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</si>
  <si>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</si>
  <si>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</si>
  <si>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</si>
  <si>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</si>
  <si>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</si>
  <si>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</si>
  <si>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</si>
  <si>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</si>
  <si>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</si>
  <si>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</si>
  <si>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</si>
  <si>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</si>
  <si>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</si>
  <si>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</si>
  <si>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</si>
  <si>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</si>
  <si>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</si>
  <si>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</si>
  <si>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</si>
  <si>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</si>
  <si>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</si>
  <si>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</si>
  <si>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</si>
  <si>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</si>
  <si>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</si>
  <si>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</si>
  <si>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</si>
  <si>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</si>
  <si>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</si>
  <si>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</si>
  <si>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</si>
  <si>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</si>
  <si>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</si>
  <si>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</si>
  <si>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</si>
  <si>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</si>
  <si>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</si>
  <si>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</si>
  <si>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</si>
  <si>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</si>
  <si>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</si>
  <si>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</si>
  <si>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</si>
  <si>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</si>
  <si>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</si>
  <si>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</si>
  <si>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</si>
  <si>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</si>
  <si>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</si>
  <si>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</si>
  <si>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</si>
  <si>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</si>
  <si>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</si>
  <si>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</si>
  <si>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</si>
  <si>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</si>
  <si>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</si>
  <si>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</si>
  <si>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</si>
  <si>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</si>
  <si>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</si>
  <si>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</si>
  <si>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</si>
  <si>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</si>
  <si>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</si>
  <si>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</si>
  <si>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</si>
  <si>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</si>
  <si>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</si>
  <si>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</si>
  <si>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</si>
  <si>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</si>
  <si>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</si>
  <si>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</si>
  <si>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</si>
  <si>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</si>
  <si>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</si>
  <si>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</si>
  <si>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</si>
  <si>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</si>
  <si>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</si>
  <si>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</si>
  <si>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</si>
  <si>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</si>
  <si>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</si>
  <si>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</si>
  <si>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</si>
  <si>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</si>
  <si>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</si>
  <si>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</si>
  <si>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</si>
  <si>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</si>
  <si>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</si>
  <si>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</si>
  <si>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</si>
  <si>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</si>
  <si>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</si>
  <si>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</si>
  <si>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</si>
  <si>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</si>
  <si>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</si>
  <si>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</si>
  <si>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</si>
  <si>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</si>
  <si>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</si>
  <si>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</si>
  <si>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</si>
  <si>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</si>
  <si>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</si>
  <si>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</si>
  <si>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</si>
  <si>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</si>
  <si>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</si>
  <si>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</si>
  <si>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</si>
  <si>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</si>
  <si>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</si>
  <si>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</si>
  <si>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</si>
  <si>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</si>
  <si>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</si>
  <si>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</si>
  <si>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</si>
  <si>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</si>
  <si>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</si>
  <si>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</si>
  <si>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</si>
  <si>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</si>
  <si>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</si>
  <si>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</si>
  <si>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</si>
  <si>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</si>
  <si>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</si>
  <si>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</si>
  <si>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</si>
  <si>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</si>
  <si>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</si>
  <si>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</si>
  <si>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</si>
  <si>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</si>
  <si>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</si>
  <si>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</si>
  <si>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</si>
  <si>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</si>
  <si>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</si>
  <si>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</si>
  <si>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</si>
  <si>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</si>
  <si>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</si>
  <si>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</si>
  <si>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</si>
  <si>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</si>
  <si>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</si>
  <si>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</si>
  <si>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</si>
  <si>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</si>
  <si>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</si>
  <si>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</si>
  <si>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</si>
  <si>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</si>
  <si>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</si>
  <si>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</si>
  <si>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</si>
  <si>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</si>
  <si>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</si>
  <si>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</si>
  <si>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</si>
  <si>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</si>
  <si>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</si>
  <si>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</si>
  <si>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</si>
  <si>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</si>
  <si>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</si>
  <si>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</si>
  <si>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</si>
  <si>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</si>
  <si>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</si>
  <si>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</si>
  <si>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</si>
  <si>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</si>
  <si>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</si>
  <si>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</si>
  <si>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</si>
  <si>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</si>
  <si>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</si>
  <si>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</si>
  <si>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</si>
  <si>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</si>
  <si>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</si>
  <si>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</si>
  <si>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</si>
  <si>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</si>
  <si>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</si>
  <si>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</si>
  <si>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</si>
  <si>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</si>
  <si>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</si>
  <si>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</si>
  <si>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</si>
  <si>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</si>
  <si>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</si>
  <si>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</si>
  <si>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</si>
  <si>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</si>
  <si>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</si>
  <si>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</si>
  <si>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</si>
  <si>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</si>
  <si>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</si>
  <si>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</si>
  <si>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</si>
  <si>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</si>
  <si>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</si>
  <si>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</si>
  <si>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</si>
  <si>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</si>
  <si>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</si>
  <si>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</si>
  <si>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</si>
  <si>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</si>
  <si>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</si>
  <si>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</si>
  <si>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</si>
  <si>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</si>
  <si>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</si>
  <si>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</si>
  <si>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</si>
  <si>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</si>
  <si>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</si>
  <si>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</si>
  <si>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</si>
  <si>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</si>
  <si>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</si>
  <si>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</si>
  <si>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</si>
  <si>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</si>
  <si>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</si>
  <si>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</si>
  <si>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</si>
  <si>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</si>
  <si>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</si>
  <si>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</si>
  <si>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</si>
  <si>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</si>
  <si>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</si>
  <si>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</si>
  <si>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</si>
  <si>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</si>
  <si>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</si>
  <si>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</si>
  <si>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</si>
  <si>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</si>
  <si>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</si>
  <si>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</si>
  <si>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</si>
  <si>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</si>
  <si>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</si>
  <si>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</si>
  <si>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</si>
  <si>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</si>
  <si>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</si>
  <si>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</si>
  <si>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</si>
  <si>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</si>
  <si>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</si>
  <si>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</si>
  <si>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</si>
  <si>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</si>
  <si>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</si>
  <si>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</si>
  <si>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</si>
  <si>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</si>
  <si>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</si>
  <si>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</si>
  <si>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</si>
  <si>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</si>
  <si>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</si>
  <si>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</si>
  <si>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</si>
  <si>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</si>
  <si>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</si>
  <si>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</si>
  <si>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</si>
  <si>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</si>
  <si>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</si>
  <si>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</si>
  <si>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</si>
  <si>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</si>
  <si>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</si>
  <si>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</si>
  <si>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</si>
  <si>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</si>
  <si>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</si>
  <si>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</si>
  <si>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</si>
  <si>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</si>
  <si>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</si>
  <si>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</si>
  <si>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</si>
  <si>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</si>
  <si>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</si>
  <si>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</si>
  <si>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</si>
  <si>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</si>
  <si>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</si>
  <si>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</si>
  <si>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</si>
  <si>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</si>
  <si>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</si>
  <si>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</si>
  <si>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</si>
  <si>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</si>
  <si>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</si>
  <si>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</si>
  <si>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</si>
  <si>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</si>
  <si>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</si>
  <si>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</si>
  <si>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</si>
  <si>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</si>
  <si>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</si>
  <si>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</si>
  <si>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</si>
  <si>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</si>
  <si>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</si>
  <si>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</si>
  <si>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</si>
  <si>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</si>
  <si>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</si>
  <si>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</si>
  <si>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</si>
  <si>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</si>
  <si>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</si>
  <si>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</si>
  <si>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</si>
  <si>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</si>
  <si>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</si>
  <si>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</si>
  <si>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</si>
  <si>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</si>
  <si>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</si>
  <si>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</si>
  <si>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</si>
  <si>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</si>
  <si>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</si>
  <si>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</si>
  <si>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</si>
  <si>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</si>
  <si>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</si>
  <si>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</si>
  <si>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</si>
  <si>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</si>
  <si>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</si>
  <si>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</si>
  <si>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</si>
  <si>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</si>
  <si>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</si>
  <si>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</si>
  <si>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</si>
  <si>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</si>
  <si>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</si>
  <si>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</si>
  <si>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</si>
  <si>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</si>
  <si>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</si>
  <si>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</si>
  <si>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</si>
  <si>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</si>
  <si>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</si>
  <si>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</si>
  <si>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</si>
  <si>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</si>
  <si>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</si>
  <si>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</si>
  <si>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</si>
  <si>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</si>
  <si>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</si>
  <si>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</si>
  <si>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</si>
  <si>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</si>
  <si>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</si>
  <si>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</si>
  <si>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</si>
  <si>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</si>
  <si>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</si>
  <si>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</si>
  <si>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</si>
  <si>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</si>
  <si>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</si>
  <si>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</si>
  <si>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</si>
  <si>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</si>
  <si>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</si>
  <si>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</si>
  <si>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</si>
  <si>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</si>
  <si>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</si>
  <si>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</si>
  <si>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</si>
  <si>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</si>
  <si>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</si>
  <si>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</si>
  <si>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</si>
  <si>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</si>
  <si>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</si>
  <si>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</si>
  <si>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</si>
  <si>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</si>
  <si>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</si>
  <si>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</si>
  <si>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</si>
  <si>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</si>
  <si>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</si>
  <si>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</si>
  <si>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</si>
  <si>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</si>
  <si>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</si>
  <si>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</si>
  <si>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</si>
  <si>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</si>
  <si>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</si>
  <si>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</si>
  <si>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</si>
  <si>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</si>
  <si>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</si>
  <si>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</si>
  <si>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</si>
  <si>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</si>
  <si>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</si>
  <si>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</si>
  <si>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</si>
  <si>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</si>
  <si>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</si>
  <si>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</si>
  <si>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</si>
  <si>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</si>
  <si>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</si>
  <si>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</si>
  <si>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</si>
  <si>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</si>
  <si>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</si>
  <si>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</si>
  <si>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</si>
  <si>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</si>
  <si>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</si>
  <si>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</si>
  <si>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</si>
  <si>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</si>
  <si>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</si>
  <si>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</si>
  <si>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</si>
  <si>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</si>
  <si>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</si>
  <si>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</si>
  <si>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</si>
  <si>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</si>
  <si>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</si>
  <si>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</si>
  <si>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</si>
  <si>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</si>
  <si>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</si>
  <si>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</si>
  <si>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</si>
  <si>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</si>
  <si>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</si>
  <si>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</si>
  <si>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</si>
  <si>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</si>
  <si>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</si>
  <si>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</si>
  <si>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</si>
  <si>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</si>
  <si>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</si>
  <si>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</si>
  <si>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</si>
  <si>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</si>
  <si>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</si>
  <si>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</si>
  <si>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</si>
  <si>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</si>
  <si>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</si>
  <si>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</si>
  <si>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</si>
  <si>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</si>
  <si>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</si>
  <si>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</si>
  <si>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</si>
  <si>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</si>
  <si>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</si>
  <si>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</si>
  <si>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</si>
  <si>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</si>
  <si>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</si>
  <si>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</si>
  <si>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</si>
  <si>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</si>
  <si>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</si>
  <si>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</si>
  <si>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</si>
  <si>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</si>
  <si>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</si>
  <si>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</si>
  <si>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</si>
  <si>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</si>
  <si>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</si>
  <si>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</si>
  <si>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</si>
  <si>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</si>
  <si>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</si>
  <si>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</si>
  <si>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</si>
  <si>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</si>
  <si>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</si>
  <si>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</si>
  <si>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</si>
  <si>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</si>
  <si>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</si>
  <si>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</si>
  <si>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</si>
  <si>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</si>
  <si>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</si>
  <si>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</si>
  <si>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</si>
  <si>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</si>
  <si>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</si>
  <si>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</si>
  <si>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</si>
  <si>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</si>
  <si>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</si>
  <si>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</si>
  <si>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</si>
  <si>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</si>
  <si>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</si>
  <si>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</si>
  <si>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</si>
  <si>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</si>
  <si>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</si>
  <si>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</si>
  <si>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</si>
  <si>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</si>
  <si>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</si>
  <si>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</si>
  <si>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</si>
  <si>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</si>
  <si>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</si>
  <si>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</si>
  <si>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</si>
  <si>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</si>
  <si>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</si>
  <si>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</si>
  <si>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</si>
  <si>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</si>
  <si>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</si>
  <si>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</si>
  <si>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</si>
  <si>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</si>
  <si>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</si>
  <si>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</si>
  <si>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</si>
  <si>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</si>
  <si>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</si>
  <si>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</si>
  <si>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</si>
  <si>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</si>
  <si>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</si>
  <si>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</si>
  <si>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</si>
  <si>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</si>
  <si>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</si>
  <si>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</si>
  <si>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</si>
  <si>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</si>
  <si>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</si>
  <si>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</si>
  <si>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</si>
  <si>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</si>
  <si>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</si>
  <si>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</si>
  <si>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</si>
  <si>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</si>
  <si>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</si>
  <si>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</si>
  <si>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</si>
  <si>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</si>
  <si>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</si>
  <si>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</si>
  <si>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</si>
  <si>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</si>
  <si>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</si>
  <si>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</si>
  <si>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</si>
  <si>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</si>
  <si>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</si>
  <si>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</si>
  <si>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</si>
  <si>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</si>
  <si>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</si>
  <si>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</si>
  <si>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</si>
  <si>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</si>
  <si>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</si>
  <si>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</si>
  <si>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</si>
  <si>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</si>
  <si>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</si>
  <si>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</si>
  <si>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</si>
  <si>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</si>
  <si>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</si>
  <si>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</si>
  <si>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</si>
  <si>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</si>
  <si>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</si>
  <si>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</si>
  <si>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</si>
  <si>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</si>
  <si>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</si>
  <si>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</si>
  <si>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</si>
  <si>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</si>
  <si>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</si>
  <si>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</si>
  <si>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</si>
  <si>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</si>
  <si>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</si>
  <si>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</si>
  <si>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</si>
  <si>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</si>
  <si>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</si>
  <si>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</si>
  <si>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</si>
  <si>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</si>
  <si>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</si>
  <si>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</si>
  <si>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</si>
  <si>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</si>
  <si>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</si>
  <si>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</si>
  <si>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</si>
  <si>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</si>
  <si>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</si>
  <si>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</si>
  <si>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</si>
  <si>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</si>
  <si>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</si>
  <si>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</si>
  <si>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</si>
  <si>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</si>
  <si>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</si>
  <si>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</si>
  <si>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</si>
  <si>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</si>
  <si>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</si>
  <si>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</si>
  <si>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</si>
  <si>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</si>
  <si>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</si>
  <si>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</si>
  <si>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</si>
  <si>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</si>
  <si>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</si>
  <si>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</si>
  <si>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</si>
  <si>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</si>
  <si>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</si>
  <si>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</si>
  <si>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</si>
  <si>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</si>
  <si>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</si>
  <si>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</si>
  <si>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</si>
  <si>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</si>
  <si>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</si>
  <si>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</si>
  <si>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</si>
  <si>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</si>
  <si>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</si>
  <si>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</si>
  <si>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</si>
  <si>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</si>
  <si>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</si>
  <si>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</si>
  <si>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</si>
  <si>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</si>
  <si>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</si>
  <si>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</si>
  <si>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</si>
  <si>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</si>
  <si>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</si>
  <si>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</si>
  <si>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</si>
  <si>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</si>
  <si>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</si>
  <si>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</si>
  <si>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</si>
  <si>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</si>
  <si>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</si>
  <si>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</si>
  <si>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</si>
  <si>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</si>
  <si>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</si>
  <si>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</si>
  <si>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</si>
  <si>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</si>
  <si>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</si>
  <si>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</si>
  <si>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</si>
  <si>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</si>
  <si>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</si>
  <si>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</si>
  <si>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</si>
  <si>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</si>
  <si>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</si>
  <si>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</si>
  <si>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</si>
  <si>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</si>
  <si>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</si>
  <si>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</si>
  <si>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</si>
  <si>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</si>
  <si>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</si>
  <si>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</si>
  <si>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</si>
  <si>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</si>
  <si>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</si>
  <si>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</si>
  <si>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</si>
  <si>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</si>
  <si>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</si>
  <si>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</si>
  <si>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</si>
  <si>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</si>
  <si>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</si>
  <si>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</si>
  <si>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</si>
  <si>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</si>
  <si>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</si>
  <si>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</si>
  <si>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</si>
  <si>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</si>
  <si>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</si>
  <si>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</si>
  <si>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</si>
  <si>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</si>
  <si>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</si>
  <si>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</si>
  <si>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</si>
  <si>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</si>
  <si>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</si>
  <si>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</si>
  <si>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</si>
  <si>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</si>
  <si>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</si>
  <si>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</si>
  <si>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</si>
  <si>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</si>
  <si>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</si>
  <si>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</si>
  <si>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</si>
  <si>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</si>
  <si>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</si>
  <si>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</si>
  <si>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</si>
  <si>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</si>
  <si>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</si>
  <si>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</si>
  <si>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</si>
  <si>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</si>
  <si>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</si>
  <si>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</si>
  <si>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</si>
  <si>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</si>
  <si>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</si>
  <si>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</si>
  <si>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</si>
  <si>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</si>
  <si>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</si>
  <si>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</si>
  <si>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</si>
  <si>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</si>
  <si>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</si>
  <si>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</si>
  <si>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</si>
  <si>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</si>
  <si>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</si>
  <si>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</si>
  <si>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</si>
  <si>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</si>
  <si>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</si>
  <si>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</si>
  <si>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</si>
  <si>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</si>
  <si>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</si>
  <si>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</si>
  <si>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</si>
  <si>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</si>
  <si>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</si>
  <si>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</si>
  <si>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</si>
  <si>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</si>
  <si>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</si>
  <si>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</si>
  <si>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</si>
  <si>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</si>
  <si>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</si>
  <si>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</si>
  <si>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</si>
  <si>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</si>
  <si>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</si>
  <si>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</si>
  <si>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</si>
  <si>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</si>
  <si>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</si>
  <si>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</si>
  <si>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</si>
  <si>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</si>
  <si>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</si>
  <si>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</si>
  <si>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</si>
  <si>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</si>
  <si>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</si>
  <si>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</si>
  <si>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</si>
  <si>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</si>
  <si>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</si>
  <si>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</si>
  <si>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</si>
  <si>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</si>
  <si>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</si>
  <si>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</si>
  <si>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</si>
  <si>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</si>
  <si>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</si>
  <si>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</si>
  <si>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</si>
  <si>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</si>
  <si>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</si>
  <si>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</si>
  <si>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</si>
  <si>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</si>
  <si>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</si>
  <si>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</si>
  <si>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</si>
  <si>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</si>
  <si>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</si>
  <si>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</si>
  <si>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</si>
  <si>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</si>
  <si>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</si>
  <si>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</si>
  <si>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</si>
  <si>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</si>
  <si>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</si>
  <si>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</si>
  <si>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</si>
  <si>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</si>
  <si>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</si>
  <si>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</si>
  <si>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</si>
  <si>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</si>
  <si>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</si>
  <si>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</si>
  <si>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</si>
  <si>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</si>
  <si>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</si>
  <si>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</si>
  <si>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</si>
  <si>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</si>
  <si>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</si>
  <si>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</si>
  <si>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</si>
  <si>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</si>
  <si>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</si>
  <si>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</si>
  <si>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</si>
  <si>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</si>
  <si>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</si>
  <si>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</si>
  <si>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</si>
  <si>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</si>
  <si>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</si>
  <si>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</si>
  <si>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</si>
  <si>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</si>
  <si>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</si>
  <si>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</si>
  <si>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</si>
  <si>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</si>
  <si>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</si>
  <si>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</si>
  <si>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</si>
  <si>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</si>
  <si>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</si>
  <si>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</si>
  <si>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</si>
  <si>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</si>
  <si>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</si>
  <si>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</si>
  <si>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</si>
  <si>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</si>
  <si>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</si>
  <si>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</si>
  <si>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</si>
  <si>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</si>
  <si>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</si>
  <si>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</si>
  <si>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</si>
  <si>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</si>
  <si>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</si>
  <si>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</si>
  <si>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</si>
  <si>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</si>
  <si>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</si>
  <si>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</si>
  <si>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</si>
  <si>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</si>
  <si>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</si>
  <si>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</si>
  <si>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</si>
  <si>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</si>
  <si>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</si>
  <si>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</si>
  <si>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</si>
  <si>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</si>
  <si>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</si>
  <si>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</si>
  <si>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</si>
  <si>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</si>
  <si>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</si>
  <si>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</si>
  <si>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</si>
  <si>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</si>
  <si>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</si>
  <si>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</si>
  <si>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</si>
  <si>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</si>
  <si>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</si>
  <si>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</si>
  <si>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</si>
  <si>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</si>
  <si>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</si>
  <si>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</si>
  <si>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</si>
  <si>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</si>
  <si>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</si>
  <si>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</si>
  <si>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</si>
  <si>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</si>
  <si>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</si>
  <si>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</si>
  <si>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</si>
  <si>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</si>
  <si>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</si>
  <si>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</si>
  <si>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</si>
  <si>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</si>
  <si>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</si>
  <si>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</si>
  <si>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</si>
  <si>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</si>
  <si>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</si>
  <si>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</si>
  <si>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</si>
  <si>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</si>
  <si>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</si>
  <si>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</si>
  <si>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</si>
  <si>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</si>
  <si>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</si>
  <si>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</si>
  <si>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</si>
  <si>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</si>
  <si>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</si>
  <si>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</si>
  <si>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</si>
  <si>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</si>
  <si>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</si>
  <si>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</si>
  <si>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</si>
  <si>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</si>
  <si>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</si>
  <si>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</si>
  <si>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</si>
  <si>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</si>
  <si>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</si>
  <si>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</si>
  <si>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</si>
  <si>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</si>
  <si>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</si>
  <si>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</si>
  <si>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</si>
  <si>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</si>
  <si>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</si>
  <si>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</si>
  <si>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</si>
  <si>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</si>
  <si>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</si>
  <si>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</si>
  <si>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</si>
  <si>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</si>
  <si>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</si>
  <si>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</si>
  <si>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</si>
  <si>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</si>
  <si>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</si>
  <si>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</si>
  <si>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</si>
  <si>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</si>
  <si>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</si>
  <si>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</si>
  <si>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</si>
  <si>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</si>
  <si>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</si>
  <si>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</si>
  <si>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</si>
  <si>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</si>
  <si>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</si>
  <si>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</si>
  <si>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</si>
  <si>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</si>
  <si>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</si>
  <si>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</si>
  <si>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</si>
  <si>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</si>
  <si>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</si>
  <si>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</si>
  <si>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</si>
  <si>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</si>
  <si>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</si>
  <si>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</si>
  <si>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</si>
  <si>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</si>
  <si>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</si>
  <si>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</si>
  <si>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</si>
  <si>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</si>
  <si>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</si>
  <si>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</si>
  <si>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</si>
  <si>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</si>
  <si>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</si>
  <si>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</si>
  <si>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</si>
  <si>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</si>
  <si>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</si>
  <si>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</si>
  <si>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</si>
  <si>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</si>
  <si>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</si>
  <si>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</si>
  <si>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</si>
  <si>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</si>
  <si>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</si>
  <si>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</si>
  <si>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</si>
  <si>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</si>
  <si>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</si>
  <si>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</si>
  <si>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</si>
  <si>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</si>
  <si>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</si>
  <si>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</si>
  <si>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</si>
  <si>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</si>
  <si>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</si>
  <si>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</si>
  <si>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</si>
  <si>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</si>
  <si>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</si>
  <si>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</si>
  <si>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</si>
  <si>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</si>
  <si>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</si>
  <si>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</si>
  <si>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</si>
  <si>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</si>
  <si>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</si>
  <si>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</si>
  <si>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</si>
  <si>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</si>
  <si>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</si>
  <si>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</si>
  <si>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</si>
  <si>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</si>
  <si>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</si>
  <si>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</si>
  <si>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</si>
  <si>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</si>
  <si>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</si>
  <si>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</si>
  <si>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</si>
  <si>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</si>
  <si>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</si>
  <si>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</si>
  <si>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</si>
  <si>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</si>
  <si>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</si>
  <si>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</si>
  <si>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</si>
  <si>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</si>
  <si>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</si>
  <si>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</si>
  <si>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</si>
  <si>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</si>
  <si>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</si>
  <si>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</si>
  <si>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</si>
  <si>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</si>
  <si>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</si>
  <si>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</si>
  <si>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</si>
  <si>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</si>
  <si>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</si>
  <si>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</si>
  <si>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</si>
  <si>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</si>
  <si>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</si>
  <si>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</si>
  <si>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</si>
  <si>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</si>
  <si>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</si>
  <si>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</si>
  <si>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</si>
  <si>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</si>
  <si>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</si>
  <si>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</si>
  <si>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</si>
  <si>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</si>
  <si>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</si>
  <si>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</si>
  <si>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</si>
  <si>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</si>
  <si>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</si>
  <si>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</si>
  <si>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</si>
  <si>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</si>
  <si>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</si>
  <si>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</si>
  <si>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</si>
  <si>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</si>
  <si>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</si>
  <si>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</si>
  <si>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</si>
  <si>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</si>
  <si>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</si>
  <si>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</si>
  <si>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</si>
  <si>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</si>
  <si>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</si>
  <si>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</si>
  <si>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</si>
  <si>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</si>
  <si>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</si>
  <si>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</si>
  <si>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</si>
  <si>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</si>
  <si>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</si>
  <si>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</si>
  <si>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</si>
  <si>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</si>
  <si>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</si>
  <si>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</si>
  <si>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</si>
  <si>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</si>
  <si>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</si>
  <si>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</si>
  <si>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</si>
  <si>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</si>
  <si>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</si>
  <si>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</si>
  <si>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</si>
  <si>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</si>
  <si>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</si>
  <si>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</si>
  <si>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</si>
  <si>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</si>
  <si>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</si>
  <si>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</si>
  <si>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</si>
  <si>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</si>
  <si>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</si>
  <si>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</si>
  <si>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</si>
  <si>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</si>
  <si>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</si>
  <si>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</si>
  <si>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</si>
  <si>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</si>
  <si>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</si>
  <si>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</si>
  <si>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</si>
  <si>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</si>
  <si>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</si>
  <si>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</si>
  <si>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</si>
  <si>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</si>
  <si>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</si>
  <si>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</si>
  <si>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</si>
  <si>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</si>
  <si>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</si>
  <si>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</si>
  <si>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</si>
  <si>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</si>
  <si>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</si>
  <si>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</si>
  <si>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</si>
  <si>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</si>
  <si>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</si>
  <si>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</si>
  <si>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</si>
  <si>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</si>
  <si>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</si>
  <si>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</si>
  <si>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</si>
  <si>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</si>
  <si>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</si>
  <si>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</si>
  <si>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</si>
  <si>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</si>
  <si>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</si>
  <si>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</si>
  <si>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</si>
  <si>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</si>
  <si>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</si>
  <si>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</si>
  <si>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</si>
  <si>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</si>
  <si>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</si>
  <si>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</si>
  <si>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</si>
  <si>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</si>
  <si>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</si>
  <si>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</si>
  <si>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</si>
  <si>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</si>
  <si>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</si>
  <si>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</si>
  <si>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</si>
  <si>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</si>
  <si>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</si>
  <si>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</si>
  <si>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</si>
  <si>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</si>
  <si>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</si>
  <si>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</si>
  <si>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</si>
  <si>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</si>
  <si>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</si>
  <si>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</si>
  <si>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</si>
  <si>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</si>
  <si>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</si>
  <si>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</si>
  <si>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</si>
  <si>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</si>
  <si>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</si>
  <si>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</si>
  <si>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</si>
  <si>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</si>
  <si>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</si>
  <si>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</si>
  <si>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</si>
  <si>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</si>
  <si>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</si>
  <si>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</si>
  <si>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</si>
  <si>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</si>
  <si>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</si>
  <si>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</si>
  <si>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</si>
  <si>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</si>
  <si>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</si>
  <si>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</si>
  <si>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</si>
  <si>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</si>
  <si>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</si>
  <si>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</si>
  <si>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</si>
  <si>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</si>
  <si>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</si>
  <si>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</si>
  <si>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</si>
  <si>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</si>
  <si>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</si>
  <si>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</si>
  <si>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</si>
  <si>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</si>
  <si>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</si>
  <si>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</si>
  <si>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</si>
  <si>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</si>
  <si>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</si>
  <si>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</si>
  <si>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</si>
  <si>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</si>
  <si>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</si>
  <si>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</si>
  <si>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</si>
  <si>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</si>
  <si>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</si>
  <si>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</si>
  <si>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</si>
  <si>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</si>
  <si>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</si>
  <si>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</si>
  <si>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</si>
  <si>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</si>
  <si>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</si>
  <si>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</si>
  <si>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</si>
  <si>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</si>
  <si>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</si>
  <si>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</si>
  <si>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</si>
  <si>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</si>
  <si>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</si>
  <si>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</si>
  <si>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</si>
  <si>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</si>
  <si>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</si>
  <si>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</si>
  <si>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</si>
  <si>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</si>
  <si>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</si>
  <si>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</si>
  <si>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</si>
  <si>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</si>
  <si>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</si>
  <si>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</si>
  <si>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</si>
  <si>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</si>
  <si>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</si>
  <si>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</si>
  <si>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</si>
  <si>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</si>
  <si>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</si>
  <si>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</si>
  <si>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</si>
  <si>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</si>
  <si>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</si>
  <si>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</si>
  <si>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</si>
  <si>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</si>
  <si>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</si>
  <si>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</si>
  <si>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</si>
  <si>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</si>
  <si>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</si>
  <si>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</si>
  <si>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</si>
  <si>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</si>
  <si>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</si>
  <si>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</si>
  <si>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</si>
  <si>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</si>
  <si>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</si>
  <si>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</si>
  <si>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</si>
  <si>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</si>
  <si>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</si>
  <si>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</si>
  <si>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</si>
  <si>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</si>
  <si>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</si>
  <si>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</si>
  <si>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</si>
  <si>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</si>
  <si>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</si>
  <si>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</si>
  <si>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</si>
  <si>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</si>
  <si>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</si>
  <si>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</si>
  <si>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</si>
  <si>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</si>
  <si>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</si>
  <si>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</si>
  <si>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</si>
  <si>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</si>
  <si>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</si>
  <si>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</si>
  <si>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</si>
  <si>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</si>
  <si>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</si>
  <si>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</si>
  <si>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</si>
  <si>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</si>
  <si>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</si>
  <si>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</si>
  <si>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</si>
  <si>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</si>
  <si>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</si>
  <si>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</si>
  <si>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</si>
  <si>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</si>
  <si>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</si>
  <si>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</si>
  <si>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</si>
  <si>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</si>
  <si>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</si>
  <si>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</si>
  <si>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</si>
  <si>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</si>
  <si>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</si>
  <si>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</si>
  <si>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</si>
  <si>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</si>
  <si>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</si>
  <si>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</si>
  <si>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</si>
  <si>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</si>
  <si>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</si>
  <si>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</si>
  <si>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</si>
  <si>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</si>
  <si>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</si>
  <si>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</si>
  <si>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</si>
  <si>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</si>
  <si>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</si>
  <si>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</si>
  <si>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</si>
  <si>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</si>
  <si>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</si>
  <si>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</si>
  <si>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</si>
  <si>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</si>
  <si>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</si>
  <si>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</si>
  <si>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</si>
  <si>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</si>
  <si>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</si>
  <si>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</si>
  <si>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</si>
  <si>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</si>
  <si>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</si>
  <si>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</si>
  <si>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</si>
  <si>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</si>
  <si>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</si>
  <si>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</si>
  <si>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</si>
  <si>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</si>
  <si>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</si>
  <si>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</si>
  <si>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</si>
  <si>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</si>
  <si>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</si>
  <si>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</si>
  <si>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</si>
  <si>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</si>
  <si>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</si>
  <si>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</si>
  <si>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</si>
  <si>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</si>
  <si>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</si>
  <si>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</si>
  <si>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</si>
  <si>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</si>
  <si>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</si>
  <si>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</si>
  <si>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</si>
  <si>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</si>
  <si>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</si>
  <si>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</si>
  <si>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</si>
  <si>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</si>
  <si>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</si>
  <si>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</si>
  <si>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</si>
  <si>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</si>
  <si>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</si>
  <si>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</si>
  <si>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</si>
  <si>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</si>
  <si>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</si>
  <si>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</si>
  <si>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</si>
  <si>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</si>
  <si>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</si>
  <si>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</si>
  <si>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</si>
  <si>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</si>
  <si>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</si>
  <si>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</si>
  <si>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</si>
  <si>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</si>
  <si>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</si>
  <si>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</si>
  <si>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</si>
  <si>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</si>
  <si>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</si>
  <si>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</si>
  <si>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</si>
  <si>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</si>
  <si>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</si>
  <si>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</si>
  <si>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</si>
  <si>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</si>
  <si>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</si>
  <si>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</si>
  <si>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</si>
  <si>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</si>
  <si>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</si>
  <si>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</si>
  <si>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</si>
  <si>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</si>
  <si>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</si>
  <si>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</si>
  <si>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</si>
  <si>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</si>
  <si>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</si>
  <si>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</si>
  <si>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</si>
  <si>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</si>
  <si>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</si>
  <si>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</si>
  <si>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</si>
  <si>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</si>
  <si>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</si>
  <si>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</si>
  <si>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</si>
  <si>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</si>
  <si>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</si>
  <si>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</si>
  <si>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</si>
  <si>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</si>
  <si>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</si>
  <si>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</si>
  <si>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</si>
  <si>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</si>
  <si>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</si>
  <si>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</si>
  <si>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</si>
  <si>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</si>
  <si>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</si>
  <si>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</si>
  <si>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</si>
  <si>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</si>
  <si>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</si>
  <si>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</si>
  <si>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</si>
  <si>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</si>
  <si>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</si>
  <si>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</si>
  <si>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</si>
  <si>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</si>
  <si>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</si>
  <si>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</si>
  <si>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</si>
  <si>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</si>
  <si>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</si>
  <si>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</si>
  <si>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</si>
  <si>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</si>
  <si>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</si>
  <si>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</si>
  <si>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</si>
  <si>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</si>
  <si>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</si>
  <si>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</si>
  <si>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</si>
  <si>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</si>
  <si>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</si>
  <si>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</si>
  <si>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</si>
  <si>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</si>
  <si>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</si>
  <si>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</si>
  <si>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</si>
  <si>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</si>
  <si>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</si>
  <si>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</si>
  <si>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</si>
  <si>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</si>
  <si>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</si>
  <si>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</si>
  <si>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</si>
  <si>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</si>
  <si>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</si>
  <si>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</si>
  <si>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</si>
  <si>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</si>
  <si>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</si>
  <si>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</si>
  <si>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</si>
  <si>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</si>
  <si>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</si>
  <si>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</si>
  <si>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</si>
  <si>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</si>
  <si>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</si>
  <si>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</si>
  <si>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</si>
  <si>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</si>
  <si>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</si>
  <si>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</si>
  <si>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</si>
  <si>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</si>
  <si>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</si>
  <si>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</si>
  <si>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</si>
  <si>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</si>
  <si>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</si>
  <si>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</si>
  <si>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</si>
  <si>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</si>
  <si>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</si>
  <si>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</si>
  <si>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</si>
  <si>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</si>
  <si>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</si>
  <si>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</si>
  <si>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</si>
  <si>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</si>
  <si>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</si>
  <si>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</si>
  <si>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</si>
  <si>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</si>
  <si>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</si>
  <si>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</si>
  <si>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</si>
  <si>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</si>
  <si>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</si>
  <si>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</si>
  <si>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</si>
  <si>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</si>
  <si>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</si>
  <si>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</si>
  <si>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</si>
  <si>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</si>
  <si>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</si>
  <si>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</si>
  <si>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</si>
  <si>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</si>
  <si>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</si>
  <si>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</si>
  <si>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</si>
  <si>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</si>
  <si>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</si>
  <si>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</si>
  <si>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</si>
  <si>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</si>
  <si>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</si>
  <si>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</si>
  <si>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</si>
  <si>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</si>
  <si>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</si>
  <si>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</si>
  <si>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</si>
  <si>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</si>
  <si>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</si>
  <si>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</si>
  <si>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</si>
  <si>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</si>
  <si>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</si>
  <si>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</si>
  <si>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</si>
  <si>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</si>
  <si>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</si>
  <si>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</si>
  <si>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</si>
  <si>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</si>
  <si>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</si>
  <si>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</si>
  <si>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</si>
  <si>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</si>
  <si>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</si>
  <si>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</si>
  <si>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</si>
  <si>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</si>
  <si>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</si>
  <si>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</si>
  <si>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</si>
  <si>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</si>
  <si>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</si>
  <si>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</si>
  <si>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</si>
  <si>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</si>
  <si>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</si>
  <si>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</si>
  <si>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</si>
  <si>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</si>
  <si>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</si>
  <si>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</si>
  <si>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</si>
  <si>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</si>
  <si>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</si>
  <si>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</si>
  <si>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</si>
  <si>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</si>
  <si>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</si>
  <si>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</si>
  <si>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</si>
  <si>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</si>
  <si>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</si>
  <si>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</si>
  <si>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</si>
  <si>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</si>
  <si>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</si>
  <si>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</si>
  <si>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</si>
  <si>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</si>
  <si>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</si>
  <si>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</si>
  <si>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</si>
  <si>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</si>
  <si>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</si>
  <si>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</si>
  <si>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</si>
  <si>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</si>
  <si>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</si>
  <si>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</si>
  <si>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</si>
  <si>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</si>
  <si>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</si>
  <si>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</si>
  <si>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</si>
  <si>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</si>
  <si>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</si>
  <si>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</si>
  <si>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</si>
  <si>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</si>
  <si>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</si>
  <si>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</si>
  <si>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</si>
  <si>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</si>
  <si>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</si>
  <si>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</si>
  <si>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</si>
  <si>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</si>
  <si>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</si>
  <si>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</si>
  <si>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</si>
  <si>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</si>
  <si>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</si>
  <si>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</si>
  <si>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</si>
  <si>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</si>
  <si>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</si>
  <si>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</si>
  <si>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</si>
  <si>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</si>
  <si>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</si>
  <si>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</si>
  <si>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</si>
  <si>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</si>
  <si>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</si>
  <si>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</si>
  <si>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</si>
  <si>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</si>
  <si>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</si>
  <si>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</si>
  <si>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</si>
  <si>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</si>
  <si>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</si>
  <si>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</si>
  <si>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</si>
  <si>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</si>
  <si>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</si>
  <si>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</si>
  <si>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</si>
  <si>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</si>
  <si>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</si>
  <si>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</si>
  <si>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</si>
  <si>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</si>
  <si>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</si>
  <si>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</si>
  <si>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</si>
  <si>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</si>
  <si>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</si>
  <si>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</si>
  <si>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</si>
  <si>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</si>
  <si>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</si>
  <si>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</si>
  <si>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</si>
  <si>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</si>
  <si>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</si>
  <si>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</si>
  <si>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</si>
  <si>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</si>
  <si>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</si>
  <si>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</si>
  <si>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</si>
  <si>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</si>
  <si>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</si>
  <si>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</si>
  <si>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</si>
  <si>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</si>
  <si>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</si>
  <si>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</si>
  <si>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</si>
  <si>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</si>
  <si>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</si>
  <si>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</si>
  <si>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</si>
  <si>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</si>
  <si>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</si>
  <si>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</si>
  <si>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</si>
  <si>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</si>
  <si>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</si>
  <si>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</si>
  <si>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</si>
  <si>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</si>
  <si>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</si>
  <si>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</si>
  <si>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</si>
  <si>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</si>
  <si>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</si>
  <si>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</si>
  <si>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</si>
  <si>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</si>
  <si>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</si>
  <si>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</si>
  <si>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</si>
  <si>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</si>
  <si>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</si>
  <si>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</si>
  <si>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</si>
  <si>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</si>
  <si>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</si>
  <si>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</si>
  <si>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</si>
  <si>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</si>
  <si>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</si>
  <si>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</si>
  <si>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</si>
  <si>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</si>
  <si>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</si>
  <si>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</si>
  <si>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</si>
  <si>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</si>
  <si>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</si>
  <si>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</si>
  <si>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</si>
  <si>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</si>
  <si>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</si>
  <si>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</si>
  <si>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</si>
  <si>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</si>
  <si>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</si>
  <si>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</si>
  <si>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</si>
  <si>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</si>
  <si>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</si>
  <si>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</si>
  <si>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</si>
  <si>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</si>
  <si>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</si>
  <si>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</si>
  <si>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</si>
  <si>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</si>
  <si>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</si>
  <si>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</si>
  <si>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</si>
  <si>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</si>
  <si>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</si>
  <si>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</si>
  <si>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</si>
  <si>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</si>
  <si>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</si>
  <si>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</si>
  <si>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</si>
  <si>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</si>
  <si>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</si>
  <si>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</si>
  <si>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</si>
  <si>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</si>
  <si>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</si>
  <si>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</si>
  <si>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</si>
  <si>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</si>
  <si>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</si>
  <si>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</si>
  <si>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</si>
  <si>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</si>
  <si>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</si>
  <si>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</si>
  <si>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</si>
  <si>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</si>
  <si>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</si>
  <si>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</si>
  <si>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</si>
  <si>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</si>
  <si>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</si>
  <si>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</si>
  <si>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</si>
  <si>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</si>
  <si>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</si>
  <si>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</si>
  <si>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</si>
  <si>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</si>
  <si>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</si>
  <si>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</si>
  <si>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</si>
  <si>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</si>
  <si>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</si>
  <si>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</si>
  <si>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</si>
  <si>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</si>
  <si>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</si>
  <si>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</si>
  <si>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</si>
  <si>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</si>
  <si>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</si>
  <si>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</si>
  <si>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</si>
  <si>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</si>
  <si>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</si>
  <si>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</si>
  <si>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</si>
  <si>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</si>
  <si>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</si>
  <si>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</si>
  <si>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</si>
  <si>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</si>
  <si>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</si>
  <si>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</si>
  <si>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</si>
  <si>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</si>
  <si>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</si>
  <si>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</si>
  <si>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</si>
  <si>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</si>
  <si>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</si>
  <si>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</si>
  <si>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</si>
  <si>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</si>
  <si>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</si>
  <si>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</si>
  <si>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</si>
  <si>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</si>
  <si>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</si>
  <si>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</si>
  <si>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</si>
  <si>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</si>
  <si>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</si>
  <si>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</si>
  <si>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</si>
  <si>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</si>
  <si>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</si>
  <si>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</si>
  <si>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</si>
  <si>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</si>
  <si>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</si>
  <si>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</si>
  <si>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</si>
  <si>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</si>
  <si>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</si>
  <si>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</si>
  <si>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</si>
  <si>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</si>
  <si>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</si>
  <si>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</si>
  <si>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</si>
  <si>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</si>
  <si>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</si>
  <si>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</si>
  <si>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</si>
  <si>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</si>
  <si>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</si>
  <si>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</si>
  <si>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</si>
  <si>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</si>
  <si>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</si>
  <si>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</si>
  <si>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</si>
  <si>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</si>
  <si>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</si>
  <si>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</si>
  <si>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</si>
  <si>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</si>
  <si>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</si>
  <si>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</si>
  <si>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</si>
  <si>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</si>
  <si>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</si>
  <si>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</si>
  <si>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</si>
  <si>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</si>
  <si>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</si>
  <si>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</si>
  <si>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</si>
  <si>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</si>
  <si>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</si>
  <si>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</si>
  <si>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</si>
  <si>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</si>
  <si>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</si>
  <si>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</si>
  <si>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</si>
  <si>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</si>
  <si>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</si>
  <si>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</si>
  <si>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</si>
  <si>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</si>
  <si>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</si>
  <si>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</si>
  <si>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</si>
  <si>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</si>
  <si>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</si>
  <si>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</si>
  <si>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</si>
  <si>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</si>
  <si>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</si>
  <si>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</si>
  <si>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</si>
  <si>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</si>
  <si>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</si>
  <si>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</si>
  <si>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</si>
  <si>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</si>
  <si>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</si>
  <si>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</si>
  <si>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</si>
  <si>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</si>
  <si>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</si>
  <si>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</si>
  <si>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</si>
  <si>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</si>
  <si>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</si>
  <si>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</si>
  <si>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</si>
  <si>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</si>
  <si>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</si>
  <si>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</si>
  <si>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</si>
  <si>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</si>
  <si>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</si>
  <si>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</si>
  <si>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</si>
  <si>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</si>
  <si>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</si>
  <si>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</si>
  <si>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</si>
  <si>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</si>
  <si>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</si>
  <si>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</si>
  <si>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</si>
  <si>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</si>
  <si>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</si>
  <si>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</si>
  <si>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</si>
  <si>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</si>
  <si>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</si>
  <si>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</si>
  <si>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</si>
  <si>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</si>
  <si>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</si>
  <si>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</si>
  <si>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</si>
  <si>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</si>
  <si>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</si>
  <si>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</si>
  <si>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</si>
  <si>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</si>
  <si>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</si>
  <si>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</si>
  <si>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</si>
  <si>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</si>
  <si>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</si>
  <si>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</si>
  <si>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</si>
  <si>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</si>
  <si>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</si>
  <si>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</si>
  <si>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</si>
  <si>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</si>
  <si>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</si>
  <si>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</si>
  <si>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</si>
  <si>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</si>
  <si>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</si>
  <si>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</si>
  <si>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</si>
  <si>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</si>
  <si>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</si>
  <si>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</si>
  <si>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</si>
  <si>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</si>
  <si>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</si>
  <si>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</si>
  <si>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</si>
  <si>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</si>
  <si>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</si>
  <si>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</si>
  <si>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</si>
  <si>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</si>
  <si>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</si>
  <si>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</si>
  <si>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</si>
  <si>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</si>
  <si>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</si>
  <si>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</si>
  <si>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</si>
  <si>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</si>
  <si>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</si>
  <si>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</si>
  <si>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</si>
  <si>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</si>
  <si>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</si>
  <si>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</si>
  <si>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</si>
  <si>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</si>
  <si>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</si>
  <si>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</si>
  <si>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</si>
  <si>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</si>
  <si>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</si>
  <si>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</si>
  <si>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</si>
  <si>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</si>
  <si>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</si>
  <si>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</si>
  <si>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</si>
  <si>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</si>
  <si>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</si>
  <si>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</si>
  <si>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</si>
  <si>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</si>
  <si>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</si>
  <si>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</si>
  <si>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</si>
  <si>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</si>
  <si>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</si>
  <si>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</si>
  <si>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</si>
  <si>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</si>
  <si>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</si>
  <si>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</si>
  <si>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</si>
  <si>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</si>
  <si>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</si>
  <si>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</si>
  <si>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</si>
  <si>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</si>
  <si>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</si>
  <si>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</si>
  <si>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</si>
  <si>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</si>
  <si>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</si>
  <si>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</si>
  <si>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</si>
  <si>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</si>
  <si>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</si>
  <si>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</si>
  <si>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</si>
  <si>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</si>
  <si>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</si>
  <si>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</si>
  <si>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</si>
  <si>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</si>
  <si>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</si>
  <si>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</si>
  <si>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</si>
  <si>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</si>
  <si>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</si>
  <si>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</si>
  <si>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</si>
  <si>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</si>
  <si>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</si>
  <si>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</si>
  <si>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</si>
  <si>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</si>
  <si>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</si>
  <si>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</si>
  <si>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</si>
  <si>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</si>
  <si>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</si>
  <si>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</si>
  <si>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</si>
  <si>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</si>
  <si>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</si>
  <si>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</si>
  <si>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</si>
  <si>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</si>
  <si>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</si>
  <si>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</si>
  <si>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</si>
  <si>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</si>
  <si>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</si>
  <si>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</si>
  <si>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</si>
  <si>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</si>
  <si>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</si>
  <si>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</si>
  <si>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</si>
  <si>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</si>
  <si>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</si>
  <si>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</si>
  <si>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</si>
  <si>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</si>
  <si>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</si>
  <si>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</si>
  <si>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</si>
  <si>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</si>
  <si>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</si>
  <si>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</si>
  <si>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</si>
  <si>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</si>
  <si>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</si>
  <si>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</si>
  <si>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</si>
  <si>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</si>
  <si>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</si>
  <si>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</si>
  <si>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</si>
  <si>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</si>
  <si>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</si>
  <si>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</si>
  <si>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</si>
  <si>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</si>
  <si>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</si>
  <si>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</si>
  <si>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</si>
  <si>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</si>
  <si>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</si>
  <si>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</si>
  <si>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</si>
  <si>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</si>
  <si>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</si>
  <si>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</si>
  <si>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</si>
  <si>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</si>
  <si>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</si>
  <si>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</si>
  <si>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</si>
  <si>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</si>
  <si>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</si>
  <si>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</si>
  <si>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</si>
  <si>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</si>
  <si>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</si>
  <si>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</si>
  <si>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</si>
  <si>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</si>
  <si>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</si>
  <si>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</si>
  <si>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</si>
  <si>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</si>
  <si>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</si>
  <si>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</si>
  <si>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</si>
  <si>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</si>
  <si>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</si>
  <si>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</si>
  <si>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</si>
  <si>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</si>
  <si>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</si>
  <si>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</si>
  <si>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</si>
  <si>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</si>
  <si>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</si>
  <si>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</si>
  <si>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</si>
  <si>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</si>
  <si>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</si>
  <si>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</si>
  <si>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</si>
  <si>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</si>
  <si>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</si>
  <si>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</si>
  <si>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</si>
  <si>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</si>
  <si>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</si>
  <si>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</si>
  <si>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</si>
  <si>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</si>
  <si>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</si>
  <si>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</si>
  <si>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</si>
  <si>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</si>
  <si>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</si>
  <si>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</si>
  <si>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</si>
  <si>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</si>
  <si>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</si>
  <si>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</si>
  <si>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</si>
  <si>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</si>
  <si>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</si>
  <si>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</si>
  <si>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</si>
  <si>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</si>
  <si>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</si>
  <si>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</si>
  <si>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</si>
  <si>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</si>
  <si>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</si>
  <si>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</si>
  <si>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</si>
  <si>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</si>
  <si>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</si>
  <si>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</si>
  <si>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</si>
  <si>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</si>
  <si>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</si>
  <si>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</si>
  <si>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</si>
  <si>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</si>
  <si>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</si>
  <si>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</si>
  <si>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</si>
  <si>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</si>
  <si>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</si>
  <si>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</si>
  <si>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</si>
  <si>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</si>
  <si>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</si>
  <si>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</si>
  <si>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</si>
  <si>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</si>
  <si>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</si>
  <si>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</si>
  <si>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</si>
  <si>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</si>
  <si>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</si>
  <si>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</si>
  <si>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</si>
  <si>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</si>
  <si>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</si>
  <si>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</si>
  <si>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</si>
  <si>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</si>
  <si>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</si>
  <si>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</si>
  <si>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</si>
  <si>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</si>
  <si>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</si>
  <si>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</si>
  <si>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</si>
  <si>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</si>
  <si>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</si>
  <si>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</si>
  <si>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</si>
  <si>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</si>
  <si>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</si>
  <si>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</si>
  <si>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</si>
  <si>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</si>
  <si>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</si>
  <si>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</si>
  <si>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</si>
  <si>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</si>
  <si>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</si>
  <si>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</si>
  <si>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</si>
  <si>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</si>
  <si>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</si>
  <si>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</si>
  <si>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</si>
  <si>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</si>
  <si>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</si>
  <si>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</si>
  <si>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</si>
  <si>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</si>
  <si>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</si>
  <si>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</si>
  <si>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</si>
  <si>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</si>
  <si>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</si>
  <si>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</si>
  <si>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</si>
  <si>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</si>
  <si>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</si>
  <si>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</si>
  <si>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</si>
  <si>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</si>
  <si>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</si>
  <si>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</si>
  <si>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</si>
  <si>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</si>
  <si>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</si>
  <si>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</si>
  <si>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</si>
  <si>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</si>
  <si>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</si>
  <si>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</si>
  <si>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</si>
  <si>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</si>
  <si>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</si>
  <si>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</si>
  <si>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</si>
  <si>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</si>
  <si>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</si>
  <si>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</si>
  <si>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</si>
  <si>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</si>
  <si>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</si>
  <si>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</si>
  <si>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</si>
  <si>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</si>
  <si>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</si>
  <si>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</si>
  <si>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</si>
  <si>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</si>
  <si>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</si>
  <si>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</si>
  <si>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</si>
  <si>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</si>
  <si>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</si>
  <si>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</si>
  <si>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</si>
  <si>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</si>
  <si>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</si>
  <si>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</si>
  <si>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</si>
  <si>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</si>
  <si>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</si>
  <si>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</si>
  <si>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</si>
  <si>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</si>
  <si>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</si>
  <si>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</si>
  <si>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</si>
  <si>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</si>
  <si>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</si>
  <si>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</si>
  <si>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</si>
  <si>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</si>
  <si>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</si>
  <si>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</si>
  <si>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</si>
  <si>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</si>
  <si>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</si>
  <si>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</si>
  <si>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</si>
  <si>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</si>
  <si>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</si>
  <si>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</si>
  <si>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</si>
  <si>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</si>
  <si>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</si>
  <si>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</si>
  <si>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</si>
  <si>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</si>
  <si>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</si>
  <si>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</si>
  <si>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</si>
  <si>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</si>
  <si>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</si>
  <si>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</si>
  <si>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</si>
  <si>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</si>
  <si>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</si>
  <si>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</si>
  <si>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</si>
  <si>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</si>
  <si>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</si>
  <si>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</si>
  <si>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</si>
  <si>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</si>
  <si>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</si>
  <si>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</si>
  <si>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</si>
  <si>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</si>
  <si>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</si>
  <si>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</si>
  <si>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</si>
  <si>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</si>
  <si>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</si>
  <si>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</si>
  <si>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</si>
  <si>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</si>
  <si>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</si>
  <si>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</si>
  <si>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</si>
  <si>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</si>
  <si>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</si>
  <si>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</si>
  <si>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</si>
  <si>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</si>
  <si>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</si>
  <si>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</si>
  <si>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</si>
  <si>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</si>
  <si>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</si>
  <si>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</si>
  <si>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</si>
  <si>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</si>
  <si>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</si>
  <si>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</si>
  <si>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</si>
  <si>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</si>
  <si>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</si>
  <si>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</si>
  <si>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</si>
  <si>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</si>
  <si>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</si>
  <si>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</si>
  <si>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</si>
  <si>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</si>
  <si>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</si>
  <si>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</si>
  <si>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</si>
  <si>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</si>
  <si>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</si>
  <si>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</si>
  <si>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</si>
  <si>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</si>
  <si>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</si>
  <si>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</si>
  <si>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</si>
  <si>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</si>
  <si>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</si>
  <si>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</si>
  <si>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</si>
  <si>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</si>
  <si>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</si>
  <si>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</si>
  <si>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</si>
  <si>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</si>
  <si>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</si>
  <si>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</si>
  <si>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</si>
  <si>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</si>
  <si>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</si>
  <si>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</si>
  <si>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</si>
  <si>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</si>
  <si>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</si>
  <si>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</si>
  <si>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</si>
  <si>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</si>
  <si>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</si>
  <si>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</si>
  <si>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</si>
  <si>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</si>
  <si>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</si>
  <si>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</si>
  <si>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</si>
  <si>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</si>
  <si>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</si>
  <si>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</si>
  <si>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</si>
  <si>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</si>
  <si>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</si>
  <si>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</si>
  <si>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</si>
  <si>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</si>
  <si>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</si>
  <si>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</si>
  <si>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</si>
  <si>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</si>
  <si>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</si>
  <si>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</si>
  <si>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</si>
  <si>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</si>
  <si>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</si>
  <si>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</si>
  <si>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</si>
  <si>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</si>
  <si>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</si>
  <si>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</si>
  <si>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</si>
  <si>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</si>
  <si>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</si>
  <si>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</si>
  <si>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</si>
  <si>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</si>
  <si>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</si>
  <si>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</si>
  <si>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</si>
  <si>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</si>
  <si>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</si>
  <si>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</si>
  <si>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</si>
  <si>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</si>
  <si>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</si>
  <si>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</si>
  <si>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</si>
  <si>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</si>
  <si>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</si>
  <si>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</si>
  <si>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</si>
  <si>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</si>
  <si>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</si>
  <si>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</si>
  <si>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</si>
  <si>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</si>
  <si>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</si>
  <si>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</si>
  <si>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</si>
  <si>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</si>
  <si>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</si>
  <si>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</si>
  <si>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</si>
  <si>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</si>
  <si>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</si>
  <si>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</si>
  <si>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</si>
  <si>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</si>
  <si>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</si>
  <si>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</si>
  <si>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</si>
  <si>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</si>
  <si>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</si>
  <si>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</si>
  <si>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</si>
  <si>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</si>
  <si>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</si>
  <si>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</si>
  <si>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</si>
  <si>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</si>
  <si>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</si>
  <si>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</si>
  <si>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</si>
  <si>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</si>
  <si>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</si>
  <si>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</si>
  <si>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</si>
  <si>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</si>
  <si>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</si>
  <si>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</si>
  <si>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</si>
  <si>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</si>
  <si>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</si>
  <si>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</si>
  <si>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</si>
  <si>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</si>
  <si>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</si>
  <si>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</si>
  <si>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</si>
  <si>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</si>
  <si>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</si>
  <si>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</si>
  <si>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</si>
  <si>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</si>
  <si>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</si>
  <si>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</si>
  <si>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</si>
  <si>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</si>
  <si>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</si>
  <si>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</si>
  <si>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</si>
  <si>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</si>
  <si>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</si>
  <si>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</si>
  <si>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</si>
  <si>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</si>
  <si>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</si>
  <si>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</si>
  <si>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</si>
  <si>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</si>
  <si>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</si>
  <si>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</si>
  <si>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</si>
  <si>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</si>
  <si>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</si>
  <si>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</si>
  <si>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</si>
  <si>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</si>
  <si>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</si>
  <si>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</si>
  <si>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</si>
  <si>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</si>
  <si>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</si>
  <si>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</si>
  <si>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</si>
  <si>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</si>
  <si>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</si>
  <si>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</si>
  <si>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</si>
  <si>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</si>
  <si>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</si>
  <si>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</si>
  <si>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</si>
  <si>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</si>
  <si>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</si>
  <si>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</si>
  <si>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</si>
  <si>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</si>
  <si>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</si>
  <si>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</si>
  <si>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</si>
  <si>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</si>
  <si>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</si>
  <si>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</si>
  <si>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</si>
  <si>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</si>
  <si>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</si>
  <si>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</si>
  <si>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</si>
  <si>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</si>
  <si>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</si>
  <si>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</si>
  <si>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</si>
  <si>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</si>
  <si>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</si>
  <si>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</si>
  <si>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</si>
  <si>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</si>
  <si>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</si>
  <si>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</si>
  <si>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</si>
  <si>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</si>
  <si>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</si>
  <si>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</si>
  <si>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</si>
  <si>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</si>
  <si>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</si>
  <si>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</si>
  <si>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</si>
  <si>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</si>
  <si>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</si>
  <si>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</si>
  <si>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</si>
  <si>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</si>
  <si>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</si>
  <si>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</si>
  <si>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</si>
  <si>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</si>
  <si>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</si>
  <si>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</si>
  <si>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</si>
  <si>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</si>
  <si>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</si>
  <si>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</si>
  <si>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</si>
  <si>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</si>
  <si>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</si>
  <si>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</si>
  <si>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</si>
  <si>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</si>
  <si>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</si>
  <si>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</si>
  <si>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</si>
  <si>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</si>
  <si>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</si>
  <si>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</si>
  <si>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</si>
  <si>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</si>
  <si>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</si>
  <si>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</si>
  <si>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</si>
  <si>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</si>
  <si>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</si>
  <si>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</si>
  <si>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</si>
  <si>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</si>
  <si>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</si>
  <si>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</si>
  <si>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</si>
  <si>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</si>
  <si>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</si>
  <si>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</si>
  <si>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</si>
  <si>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</si>
  <si>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</si>
  <si>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</si>
  <si>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</si>
  <si>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</si>
  <si>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</si>
  <si>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</si>
  <si>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</si>
  <si>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</si>
  <si>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</si>
  <si>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</si>
  <si>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</si>
  <si>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</si>
  <si>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</si>
  <si>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</si>
  <si>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</si>
  <si>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</si>
  <si>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</si>
  <si>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</si>
  <si>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</si>
  <si>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</si>
  <si>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</si>
  <si>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</si>
  <si>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</si>
  <si>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</si>
  <si>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</si>
  <si>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</si>
  <si>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</si>
  <si>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</si>
  <si>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</si>
  <si>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</si>
  <si>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</si>
  <si>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</si>
  <si>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</si>
  <si>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</si>
  <si>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</si>
  <si>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</si>
  <si>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</si>
  <si>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</si>
  <si>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</si>
  <si>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</si>
  <si>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</si>
  <si>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</si>
  <si>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</si>
  <si>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</si>
  <si>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</si>
  <si>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</si>
  <si>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</si>
  <si>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</si>
  <si>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</si>
  <si>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</si>
  <si>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</si>
  <si>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</si>
  <si>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</si>
  <si>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</si>
  <si>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</si>
  <si>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</si>
  <si>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</si>
  <si>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</si>
  <si>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</si>
  <si>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</si>
  <si>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</si>
  <si>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</si>
  <si>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</si>
  <si>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</si>
  <si>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</si>
  <si>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</si>
  <si>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</si>
  <si>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</si>
  <si>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</si>
  <si>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</si>
  <si>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</si>
  <si>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</si>
  <si>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</si>
  <si>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</si>
  <si>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</si>
  <si>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</si>
  <si>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</si>
  <si>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</si>
  <si>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</si>
  <si>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</si>
  <si>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</si>
  <si>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</si>
  <si>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</si>
  <si>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</si>
  <si>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</si>
  <si>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</si>
  <si>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</si>
  <si>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</si>
  <si>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</si>
  <si>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</si>
  <si>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</si>
  <si>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</si>
  <si>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</si>
  <si>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</si>
  <si>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</si>
  <si>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</si>
  <si>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</si>
  <si>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</si>
  <si>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</si>
  <si>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</si>
  <si>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</si>
  <si>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</si>
  <si>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</si>
  <si>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</si>
  <si>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</si>
  <si>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</si>
  <si>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</si>
  <si>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</si>
  <si>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</si>
  <si>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</si>
  <si>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</si>
  <si>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</si>
  <si>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</si>
  <si>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</si>
  <si>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</si>
  <si>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</si>
  <si>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</si>
  <si>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</si>
  <si>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</si>
  <si>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</si>
  <si>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</si>
  <si>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</si>
  <si>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</si>
  <si>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</si>
  <si>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</si>
  <si>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</si>
  <si>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</si>
  <si>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</si>
  <si>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</si>
  <si>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</si>
  <si>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</si>
  <si>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</si>
  <si>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</si>
  <si>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</si>
  <si>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</si>
  <si>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</si>
  <si>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</si>
  <si>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</si>
  <si>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</si>
  <si>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</si>
  <si>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</si>
  <si>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</si>
  <si>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</si>
  <si>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</si>
  <si>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</si>
  <si>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</si>
  <si>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</si>
  <si>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</si>
  <si>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</si>
  <si>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</si>
  <si>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</si>
  <si>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</si>
  <si>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</si>
  <si>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</si>
  <si>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</si>
  <si>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</si>
  <si>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</si>
  <si>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</si>
  <si>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</si>
  <si>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</si>
  <si>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</si>
  <si>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</si>
  <si>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</si>
  <si>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</si>
  <si>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</si>
  <si>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</si>
  <si>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</si>
  <si>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</si>
  <si>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</si>
  <si>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</si>
  <si>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</si>
  <si>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</si>
  <si>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</si>
  <si>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</si>
  <si>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</si>
  <si>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</si>
  <si>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</si>
  <si>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</si>
  <si>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</si>
  <si>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</si>
  <si>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</si>
  <si>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</si>
  <si>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</si>
  <si>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</si>
  <si>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</si>
  <si>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</si>
  <si>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</si>
  <si>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</si>
  <si>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</si>
  <si>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</si>
  <si>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</si>
  <si>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</si>
  <si>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</si>
  <si>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</si>
  <si>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</si>
  <si>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</si>
  <si>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</si>
  <si>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</si>
  <si>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</si>
  <si>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</si>
  <si>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</si>
  <si>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</si>
  <si>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</si>
  <si>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</si>
  <si>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</si>
  <si>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</si>
  <si>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</si>
  <si>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</si>
  <si>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</si>
  <si>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</si>
  <si>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</si>
  <si>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</si>
  <si>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</si>
  <si>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</si>
  <si>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</si>
  <si>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</si>
  <si>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</si>
  <si>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</si>
  <si>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</si>
  <si>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</si>
  <si>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</si>
  <si>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</si>
  <si>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</si>
  <si>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</si>
  <si>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</si>
  <si>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</si>
  <si>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</si>
  <si>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</si>
  <si>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</si>
  <si>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</si>
  <si>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</si>
  <si>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</si>
  <si>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</si>
  <si>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</si>
  <si>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</si>
  <si>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</si>
  <si>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</si>
  <si>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</si>
  <si>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</si>
  <si>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</si>
  <si>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</si>
  <si>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</si>
  <si>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</si>
  <si>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</si>
  <si>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</si>
  <si>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</si>
  <si>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</si>
  <si>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</si>
  <si>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</si>
  <si>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</si>
  <si>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</si>
  <si>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</si>
  <si>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</si>
  <si>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</si>
  <si>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</si>
  <si>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</si>
  <si>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</si>
  <si>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</si>
  <si>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</si>
  <si>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</si>
  <si>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</si>
  <si>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</si>
  <si>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</si>
  <si>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</si>
  <si>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</si>
  <si>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</si>
  <si>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</si>
  <si>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</si>
  <si>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</si>
  <si>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</si>
  <si>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</si>
  <si>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</si>
  <si>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</si>
  <si>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</si>
  <si>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</si>
  <si>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</si>
  <si>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</si>
  <si>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</si>
  <si>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</si>
  <si>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</si>
  <si>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</si>
  <si>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</si>
  <si>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</si>
  <si>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</si>
  <si>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</si>
  <si>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</si>
  <si>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</si>
  <si>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</si>
  <si>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</si>
  <si>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</si>
  <si>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</si>
  <si>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</si>
  <si>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</si>
  <si>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</si>
  <si>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</si>
  <si>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</si>
  <si>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</si>
  <si>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</si>
  <si>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</si>
  <si>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</si>
  <si>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</si>
  <si>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</si>
  <si>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</si>
  <si>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</si>
  <si>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</si>
  <si>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</si>
  <si>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</si>
  <si>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</si>
  <si>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</si>
  <si>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</si>
  <si>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</si>
  <si>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</si>
  <si>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</si>
  <si>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</si>
  <si>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</si>
  <si>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</si>
  <si>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</si>
  <si>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</si>
  <si>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</si>
  <si>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</si>
  <si>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</si>
  <si>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</si>
  <si>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</si>
  <si>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</si>
  <si>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</si>
  <si>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</si>
  <si>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</si>
  <si>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</si>
  <si>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</si>
  <si>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</si>
  <si>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</si>
  <si>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</si>
  <si>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</si>
  <si>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</si>
  <si>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</si>
  <si>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</si>
  <si>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</si>
  <si>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</si>
  <si>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</si>
  <si>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</si>
  <si>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</si>
  <si>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</si>
  <si>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</si>
  <si>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</si>
  <si>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</si>
  <si>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</si>
  <si>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</si>
  <si>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</si>
  <si>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</si>
  <si>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</si>
  <si>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</si>
  <si>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</si>
  <si>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</si>
  <si>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</si>
  <si>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</si>
  <si>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</si>
  <si>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</si>
  <si>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</si>
  <si>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</si>
  <si>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</si>
  <si>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</si>
  <si>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</si>
  <si>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</si>
  <si>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</si>
  <si>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</si>
  <si>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</si>
  <si>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</si>
  <si>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</si>
  <si>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</si>
  <si>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</si>
  <si>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</si>
  <si>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</si>
  <si>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</si>
  <si>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</si>
  <si>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</si>
  <si>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</si>
  <si>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</si>
  <si>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</si>
  <si>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</si>
  <si>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</si>
  <si>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</si>
  <si>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</si>
  <si>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</si>
  <si>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</si>
  <si>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</si>
  <si>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</si>
  <si>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</si>
  <si>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</si>
  <si>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</si>
  <si>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</si>
  <si>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</si>
  <si>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</si>
  <si>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</si>
  <si>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</si>
  <si>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</si>
  <si>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</si>
  <si>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</si>
  <si>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</si>
  <si>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</si>
  <si>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</si>
  <si>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</si>
  <si>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</si>
  <si>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</si>
  <si>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</si>
  <si>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</si>
  <si>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</si>
  <si>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</si>
  <si>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</si>
  <si>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</si>
  <si>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</si>
  <si>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</si>
  <si>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</si>
  <si>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</si>
  <si>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</si>
  <si>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</si>
  <si>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</si>
  <si>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</si>
  <si>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</si>
  <si>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</si>
  <si>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</si>
  <si>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</si>
  <si>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</si>
  <si>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</si>
  <si>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</si>
  <si>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</si>
  <si>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</si>
  <si>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</si>
  <si>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</si>
  <si>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</si>
  <si>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</si>
  <si>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</si>
  <si>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</si>
  <si>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</si>
  <si>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</si>
  <si>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</si>
  <si>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</si>
  <si>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</si>
  <si>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</si>
  <si>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</si>
  <si>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</si>
  <si>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</si>
  <si>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</si>
  <si>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</si>
  <si>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</si>
  <si>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</si>
  <si>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</si>
  <si>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</si>
  <si>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</si>
  <si>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</si>
  <si>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</si>
  <si>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</si>
  <si>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</si>
  <si>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</si>
  <si>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</si>
  <si>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</si>
  <si>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</si>
  <si>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</si>
  <si>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</si>
  <si>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</si>
  <si>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</si>
  <si>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</si>
  <si>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</si>
  <si>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</si>
  <si>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</si>
  <si>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</si>
  <si>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</si>
  <si>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</si>
  <si>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</si>
  <si>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</si>
  <si>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</si>
  <si>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</si>
  <si>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</si>
  <si>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</si>
  <si>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</si>
  <si>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</si>
  <si>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</si>
  <si>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</si>
  <si>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</si>
  <si>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</si>
  <si>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</si>
  <si>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</si>
  <si>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</si>
  <si>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</si>
  <si>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</si>
  <si>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</si>
  <si>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</si>
  <si>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</si>
  <si>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</si>
  <si>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</si>
  <si>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</si>
  <si>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</si>
  <si>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</si>
  <si>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</si>
  <si>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</si>
  <si>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</si>
  <si>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</si>
  <si>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</si>
  <si>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</si>
  <si>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</si>
  <si>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</si>
  <si>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</si>
  <si>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</si>
  <si>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</si>
  <si>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</si>
  <si>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</si>
  <si>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</si>
  <si>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</si>
  <si>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</si>
  <si>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</si>
  <si>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</si>
  <si>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</si>
  <si>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</si>
  <si>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</si>
  <si>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</si>
  <si>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</si>
  <si>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</si>
  <si>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</si>
  <si>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</si>
  <si>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</si>
  <si>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</si>
  <si>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</si>
  <si>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</si>
  <si>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</si>
  <si>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</si>
  <si>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</si>
  <si>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</si>
  <si>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</si>
  <si>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</si>
  <si>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</si>
  <si>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</si>
  <si>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</si>
  <si>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</si>
  <si>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</si>
  <si>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</si>
  <si>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</si>
  <si>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</si>
  <si>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</si>
  <si>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</si>
  <si>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</si>
  <si>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</si>
  <si>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</si>
  <si>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</si>
  <si>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</si>
  <si>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</si>
  <si>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</si>
  <si>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</si>
  <si>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</si>
  <si>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</si>
  <si>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</si>
  <si>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</si>
  <si>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</si>
  <si>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</si>
  <si>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</si>
  <si>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</si>
  <si>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</si>
  <si>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</si>
  <si>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</si>
  <si>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</si>
  <si>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</si>
  <si>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</si>
  <si>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</si>
  <si>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</si>
  <si>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</si>
  <si>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</si>
  <si>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</si>
  <si>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</si>
  <si>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</si>
  <si>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</si>
  <si>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</si>
  <si>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</si>
  <si>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</si>
  <si>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</si>
  <si>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</si>
  <si>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</si>
  <si>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</si>
  <si>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</si>
  <si>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</si>
  <si>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</si>
  <si>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</si>
  <si>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</si>
  <si>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</si>
  <si>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</si>
  <si>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</si>
  <si>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</si>
  <si>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</si>
  <si>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</si>
  <si>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</si>
  <si>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</si>
  <si>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</si>
  <si>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</si>
  <si>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</si>
  <si>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</si>
  <si>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</si>
  <si>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</si>
  <si>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</si>
  <si>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</si>
  <si>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</si>
  <si>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</si>
  <si>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</si>
  <si>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</si>
  <si>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</si>
  <si>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</si>
  <si>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</si>
  <si>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</si>
  <si>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</si>
  <si>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</si>
  <si>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</si>
  <si>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</si>
  <si>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</si>
  <si>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</si>
  <si>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</si>
  <si>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</si>
  <si>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</si>
  <si>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</si>
  <si>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</si>
  <si>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</si>
  <si>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</si>
  <si>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</si>
  <si>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</si>
  <si>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</si>
  <si>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</si>
  <si>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</si>
  <si>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</si>
  <si>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</si>
  <si>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</si>
  <si>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</si>
  <si>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</si>
  <si>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</si>
  <si>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</si>
  <si>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</si>
  <si>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</si>
  <si>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</si>
  <si>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</si>
  <si>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</si>
  <si>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</si>
  <si>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</si>
  <si>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</si>
  <si>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</si>
  <si>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</si>
  <si>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</si>
  <si>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</si>
  <si>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</si>
  <si>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</si>
  <si>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</si>
  <si>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</si>
  <si>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</si>
  <si>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</si>
  <si>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</si>
  <si>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</si>
  <si>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</si>
  <si>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</si>
  <si>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</si>
  <si>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</si>
  <si>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</si>
  <si>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</si>
  <si>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</si>
  <si>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</si>
  <si>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</si>
  <si>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</si>
  <si>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</si>
  <si>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</si>
  <si>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</si>
  <si>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</si>
  <si>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</si>
  <si>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</si>
  <si>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</si>
  <si>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</si>
  <si>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</si>
  <si>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</si>
  <si>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</si>
  <si>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</si>
  <si>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</si>
  <si>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</si>
  <si>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</si>
  <si>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</si>
  <si>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</si>
  <si>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</si>
  <si>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</si>
  <si>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</si>
  <si>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</si>
  <si>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</si>
  <si>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</si>
  <si>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</si>
  <si>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</si>
  <si>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</si>
  <si>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</si>
  <si>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</si>
  <si>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</si>
  <si>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</si>
  <si>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</si>
  <si>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</si>
  <si>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</si>
  <si>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</si>
  <si>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</si>
  <si>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</si>
  <si>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</si>
  <si>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</si>
  <si>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</si>
  <si>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</si>
  <si>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</si>
  <si>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</si>
  <si>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</si>
  <si>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</si>
  <si>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</si>
  <si>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</si>
  <si>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</si>
  <si>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</si>
  <si>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</si>
  <si>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</si>
  <si>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</si>
  <si>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</si>
  <si>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</si>
  <si>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</si>
  <si>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</si>
  <si>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</si>
  <si>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</si>
  <si>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</si>
  <si>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</si>
  <si>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</si>
  <si>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</si>
  <si>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</si>
  <si>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</si>
  <si>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</si>
  <si>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</si>
  <si>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</si>
  <si>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</si>
  <si>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</si>
  <si>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</si>
  <si>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</si>
  <si>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</si>
  <si>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</si>
  <si>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</si>
  <si>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</si>
  <si>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</si>
  <si>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</si>
  <si>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</si>
  <si>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</si>
  <si>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</si>
  <si>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</si>
  <si>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</si>
  <si>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</si>
  <si>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</si>
  <si>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</si>
  <si>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</si>
  <si>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</si>
  <si>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</si>
  <si>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</si>
  <si>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</si>
  <si>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</si>
  <si>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</si>
  <si>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</si>
  <si>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</si>
  <si>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</si>
  <si>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</si>
  <si>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</si>
  <si>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</si>
  <si>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</si>
  <si>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</si>
  <si>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</si>
  <si>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</si>
  <si>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</si>
  <si>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</si>
  <si>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</si>
  <si>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</si>
  <si>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</si>
  <si>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</si>
  <si>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</si>
  <si>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</si>
  <si>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</si>
  <si>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</si>
  <si>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</si>
  <si>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</si>
  <si>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</si>
  <si>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</si>
  <si>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</si>
  <si>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</si>
  <si>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</si>
  <si>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</si>
  <si>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</si>
  <si>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</si>
  <si>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</si>
  <si>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</si>
  <si>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</si>
  <si>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</si>
  <si>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</si>
  <si>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</si>
  <si>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</si>
  <si>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</si>
  <si>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</si>
  <si>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</si>
  <si>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</si>
  <si>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</si>
  <si>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</si>
  <si>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</si>
  <si>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</si>
  <si>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</si>
  <si>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</si>
  <si>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</si>
  <si>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</si>
  <si>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</si>
  <si>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</si>
  <si>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</si>
  <si>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</si>
  <si>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</si>
  <si>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</si>
  <si>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</si>
  <si>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</si>
  <si>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</si>
  <si>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</si>
  <si>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</si>
  <si>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</si>
  <si>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</si>
  <si>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</si>
  <si>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</si>
  <si>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</si>
  <si>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</si>
  <si>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</si>
  <si>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</si>
  <si>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</si>
  <si>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</si>
  <si>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</si>
  <si>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</si>
  <si>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</si>
  <si>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</si>
  <si>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</si>
  <si>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</si>
  <si>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</si>
  <si>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</si>
  <si>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</si>
  <si>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</si>
  <si>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</si>
  <si>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</si>
  <si>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</si>
  <si>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</si>
  <si>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</si>
  <si>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</si>
  <si>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</si>
  <si>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</si>
  <si>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</si>
  <si>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</si>
  <si>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</si>
  <si>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</si>
  <si>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</si>
  <si>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</si>
  <si>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</si>
  <si>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</si>
  <si>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</si>
  <si>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</si>
  <si>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</si>
  <si>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</si>
  <si>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</si>
  <si>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</si>
  <si>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</si>
  <si>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</si>
  <si>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</si>
  <si>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</si>
  <si>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</si>
  <si>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</si>
  <si>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</si>
  <si>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</si>
  <si>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</si>
  <si>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</si>
  <si>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</si>
  <si>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</si>
  <si>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</si>
  <si>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</si>
  <si>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</si>
  <si>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</si>
  <si>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</si>
  <si>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</si>
  <si>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</si>
  <si>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</si>
  <si>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</si>
  <si>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</si>
  <si>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</si>
  <si>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</si>
  <si>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</si>
  <si>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</si>
  <si>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</si>
  <si>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</si>
  <si>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</si>
  <si>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</si>
  <si>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</si>
  <si>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</si>
  <si>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</si>
  <si>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</si>
  <si>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</si>
  <si>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</si>
  <si>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</si>
  <si>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</si>
  <si>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</si>
  <si>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</si>
  <si>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</si>
  <si>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</si>
  <si>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</si>
  <si>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</si>
  <si>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</si>
  <si>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</si>
  <si>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</si>
  <si>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</si>
  <si>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</si>
  <si>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</si>
  <si>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</si>
  <si>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</si>
  <si>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</si>
  <si>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</si>
  <si>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</si>
  <si>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</si>
  <si>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</si>
  <si>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</si>
  <si>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</si>
  <si>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</si>
  <si>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</si>
  <si>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</si>
  <si>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</si>
  <si>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</si>
  <si>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</si>
  <si>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</si>
  <si>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</si>
  <si>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</si>
  <si>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</si>
  <si>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</si>
  <si>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</si>
  <si>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</si>
  <si>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</si>
  <si>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</si>
  <si>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</si>
  <si>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</si>
  <si>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</si>
  <si>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</si>
  <si>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</si>
  <si>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</si>
  <si>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</si>
  <si>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</si>
  <si>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</si>
  <si>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</si>
  <si>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</si>
  <si>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</si>
  <si>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</si>
  <si>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</si>
  <si>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</si>
  <si>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</si>
  <si>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</si>
  <si>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</si>
  <si>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</si>
  <si>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</si>
  <si>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</si>
  <si>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</si>
  <si>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</si>
  <si>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</si>
  <si>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</si>
  <si>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</si>
  <si>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</si>
  <si>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</si>
  <si>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</si>
  <si>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</si>
  <si>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</si>
  <si>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</si>
  <si>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</si>
  <si>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</si>
  <si>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</si>
  <si>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</si>
  <si>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</si>
  <si>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</si>
  <si>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</si>
  <si>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</si>
  <si>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</si>
  <si>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</si>
  <si>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</si>
  <si>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</si>
  <si>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</si>
  <si>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</si>
  <si>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</si>
  <si>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</si>
  <si>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</si>
  <si>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</si>
  <si>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</si>
  <si>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</si>
  <si>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</si>
  <si>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</si>
  <si>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</si>
  <si>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</si>
  <si>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</si>
  <si>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</si>
  <si>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</si>
  <si>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</si>
  <si>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</si>
  <si>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</si>
  <si>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</si>
  <si>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</si>
  <si>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</si>
  <si>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</si>
  <si>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</si>
  <si>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</si>
  <si>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</si>
  <si>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</si>
  <si>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</si>
  <si>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</si>
  <si>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</si>
  <si>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</si>
  <si>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</si>
  <si>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</si>
  <si>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</si>
  <si>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</si>
  <si>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</si>
  <si>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</si>
  <si>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</si>
  <si>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</si>
  <si>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</si>
  <si>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</si>
  <si>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</si>
  <si>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</si>
  <si>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</si>
  <si>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</si>
  <si>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</si>
  <si>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</si>
  <si>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</si>
  <si>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</si>
  <si>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</si>
  <si>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</si>
  <si>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</si>
  <si>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</si>
  <si>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</si>
  <si>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</si>
  <si>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</si>
  <si>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</si>
  <si>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</si>
  <si>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</si>
  <si>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</si>
  <si>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</si>
  <si>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</si>
  <si>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</si>
  <si>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</si>
  <si>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</si>
  <si>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</si>
  <si>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</si>
  <si>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</si>
  <si>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</si>
  <si>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</si>
  <si>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</si>
  <si>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</si>
  <si>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</si>
  <si>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</si>
  <si>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</si>
  <si>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</si>
  <si>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</si>
  <si>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</si>
  <si>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</si>
  <si>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</si>
  <si>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</si>
  <si>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</si>
  <si>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</si>
  <si>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</si>
  <si>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</si>
  <si>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</si>
  <si>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</si>
  <si>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</si>
  <si>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</si>
  <si>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</si>
  <si>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</si>
  <si>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</si>
  <si>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</si>
  <si>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</si>
  <si>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</si>
  <si>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</si>
  <si>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</si>
  <si>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</si>
  <si>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</si>
  <si>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</si>
  <si>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</si>
  <si>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</si>
  <si>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</si>
  <si>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</si>
  <si>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</si>
  <si>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</si>
  <si>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</si>
  <si>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</si>
  <si>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</si>
  <si>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</si>
  <si>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</si>
  <si>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</si>
  <si>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</si>
  <si>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</si>
  <si>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</si>
  <si>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</si>
  <si>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</si>
  <si>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</si>
  <si>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</si>
  <si>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</si>
  <si>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</si>
  <si>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</si>
  <si>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</si>
  <si>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</si>
  <si>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</si>
  <si>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</si>
  <si>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</si>
  <si>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</si>
  <si>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</si>
  <si>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</si>
  <si>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</si>
  <si>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</si>
  <si>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</si>
  <si>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</si>
  <si>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</si>
  <si>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</si>
  <si>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</si>
  <si>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</si>
  <si>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</si>
  <si>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</si>
  <si>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</si>
  <si>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</si>
  <si>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</si>
  <si>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</si>
  <si>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</si>
  <si>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</si>
  <si>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</si>
  <si>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</si>
  <si>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</si>
  <si>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</si>
  <si>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</si>
  <si>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</si>
  <si>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</si>
  <si>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</si>
  <si>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</si>
  <si>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</si>
  <si>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</si>
  <si>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</si>
  <si>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</si>
  <si>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</si>
  <si>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</si>
  <si>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</si>
  <si>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</si>
  <si>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</si>
  <si>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</si>
  <si>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</si>
  <si>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</si>
  <si>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</si>
  <si>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</si>
  <si>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</si>
  <si>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</si>
  <si>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</si>
  <si>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</si>
  <si>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</si>
  <si>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</si>
  <si>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</si>
  <si>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</si>
  <si>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</si>
  <si>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</si>
  <si>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</si>
  <si>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</si>
  <si>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</si>
  <si>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</si>
  <si>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</si>
  <si>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</si>
  <si>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</si>
  <si>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</si>
  <si>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</si>
  <si>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</si>
  <si>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</si>
  <si>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</si>
  <si>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</si>
  <si>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</si>
  <si>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</si>
  <si>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</si>
  <si>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</si>
  <si>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</si>
  <si>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</si>
  <si>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</si>
  <si>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</si>
  <si>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</si>
  <si>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</si>
  <si>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</si>
  <si>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</si>
  <si>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</si>
  <si>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</si>
  <si>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</si>
  <si>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</si>
  <si>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</si>
  <si>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</si>
  <si>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</si>
  <si>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</si>
  <si>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</si>
  <si>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</si>
  <si>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</si>
  <si>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</si>
  <si>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</si>
  <si>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</si>
  <si>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</si>
  <si>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</si>
  <si>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</si>
  <si>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</si>
  <si>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</si>
  <si>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</si>
  <si>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</si>
  <si>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</si>
  <si>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</si>
  <si>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</si>
  <si>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</si>
  <si>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</si>
  <si>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</si>
  <si>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</si>
  <si>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</si>
  <si>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</si>
  <si>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</si>
  <si>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</si>
  <si>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</si>
  <si>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</si>
  <si>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</si>
  <si>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</si>
  <si>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</si>
  <si>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</si>
  <si>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</si>
  <si>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</si>
  <si>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</si>
  <si>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</si>
  <si>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</si>
  <si>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</si>
  <si>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</si>
  <si>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</si>
  <si>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</si>
  <si>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</si>
  <si>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</si>
  <si>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</si>
  <si>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</si>
  <si>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</si>
  <si>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</si>
  <si>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</si>
  <si>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</si>
  <si>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</si>
  <si>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</si>
  <si>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</si>
  <si>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</si>
  <si>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</si>
  <si>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</si>
  <si>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</si>
  <si>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</si>
  <si>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</si>
  <si>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</si>
  <si>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</si>
  <si>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</si>
  <si>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</si>
  <si>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</si>
  <si>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</si>
  <si>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</si>
  <si>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</si>
  <si>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</si>
  <si>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</si>
  <si>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</si>
  <si>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</si>
  <si>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</si>
  <si>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</si>
  <si>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</si>
  <si>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</si>
  <si>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</si>
  <si>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</si>
  <si>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</si>
  <si>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</si>
  <si>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</si>
  <si>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</si>
  <si>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</si>
  <si>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</si>
  <si>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</si>
  <si>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</si>
  <si>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</si>
  <si>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</si>
  <si>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</si>
  <si>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</si>
  <si>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</si>
  <si>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</si>
  <si>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</si>
  <si>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</si>
  <si>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</si>
  <si>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</si>
  <si>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</si>
  <si>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</si>
  <si>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</si>
  <si>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</si>
  <si>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</si>
  <si>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</si>
  <si>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</si>
  <si>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</si>
  <si>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</si>
  <si>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</si>
  <si>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</si>
  <si>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</si>
  <si>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</si>
  <si>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</si>
  <si>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</si>
  <si>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</si>
  <si>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</si>
  <si>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</si>
  <si>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</si>
  <si>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</si>
  <si>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</si>
  <si>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</si>
  <si>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</si>
  <si>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</si>
  <si>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</si>
  <si>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</si>
  <si>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</si>
  <si>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</si>
  <si>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</si>
  <si>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</si>
  <si>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</si>
  <si>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</si>
  <si>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</si>
  <si>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</si>
  <si>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</si>
  <si>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</si>
  <si>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</si>
  <si>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</si>
  <si>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</si>
  <si>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</si>
  <si>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</si>
  <si>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</si>
  <si>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</si>
  <si>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</si>
  <si>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</si>
  <si>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</si>
  <si>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</si>
  <si>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</si>
  <si>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</si>
  <si>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</si>
  <si>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</si>
  <si>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</si>
  <si>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</si>
  <si>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</si>
  <si>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</si>
  <si>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</si>
  <si>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</si>
  <si>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</si>
  <si>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</si>
  <si>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</si>
  <si>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</si>
  <si>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</si>
  <si>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</si>
  <si>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</si>
  <si>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</si>
  <si>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</si>
  <si>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</si>
  <si>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</si>
  <si>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</si>
  <si>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</si>
  <si>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</si>
  <si>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</si>
  <si>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</si>
  <si>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</si>
  <si>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</si>
  <si>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</si>
  <si>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</si>
  <si>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</si>
  <si>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</si>
  <si>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</si>
  <si>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</si>
  <si>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</si>
  <si>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</si>
  <si>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</si>
  <si>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</si>
  <si>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</si>
  <si>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</si>
  <si>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</si>
  <si>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</si>
  <si>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</si>
  <si>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</si>
  <si>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</si>
  <si>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</si>
  <si>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</si>
  <si>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</si>
  <si>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</si>
  <si>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</si>
  <si>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</si>
  <si>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</si>
  <si>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</si>
  <si>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</si>
  <si>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</si>
  <si>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</si>
  <si>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</si>
  <si>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</si>
  <si>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</si>
  <si>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</si>
  <si>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</si>
  <si>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</si>
  <si>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</si>
  <si>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</si>
  <si>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</si>
  <si>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</si>
  <si>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</si>
  <si>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</si>
  <si>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</si>
  <si>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</si>
  <si>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</si>
  <si>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</si>
  <si>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</si>
  <si>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</si>
  <si>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</si>
  <si>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</si>
  <si>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</si>
  <si>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</si>
  <si>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</si>
  <si>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</si>
  <si>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</si>
  <si>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</si>
  <si>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</si>
  <si>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</si>
  <si>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</si>
  <si>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</si>
  <si>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</si>
  <si>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</si>
  <si>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</si>
  <si>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</si>
  <si>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</si>
  <si>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</si>
  <si>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</si>
  <si>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</si>
  <si>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</si>
  <si>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</si>
  <si>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</si>
  <si>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</si>
  <si>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</si>
  <si>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</si>
  <si>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</si>
  <si>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</si>
  <si>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</si>
  <si>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</si>
  <si>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</si>
  <si>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</si>
  <si>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</si>
  <si>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</si>
  <si>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</si>
  <si>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</si>
  <si>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</si>
  <si>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</si>
  <si>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</si>
  <si>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</si>
  <si>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</si>
  <si>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</si>
  <si>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</si>
  <si>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</si>
  <si>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</si>
  <si>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</si>
  <si>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</si>
  <si>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</si>
  <si>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</si>
  <si>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</si>
  <si>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</si>
  <si>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</si>
  <si>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</si>
  <si>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</si>
  <si>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</si>
  <si>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</si>
  <si>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</si>
  <si>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</si>
  <si>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</si>
  <si>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</si>
  <si>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</si>
  <si>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</si>
  <si>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</si>
  <si>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</si>
  <si>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</si>
  <si>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</si>
  <si>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</si>
  <si>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</si>
  <si>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</si>
  <si>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</si>
  <si>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</si>
  <si>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</si>
  <si>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</si>
  <si>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</si>
  <si>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</si>
  <si>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</si>
  <si>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</si>
  <si>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</si>
  <si>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</si>
  <si>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</si>
  <si>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</si>
  <si>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</si>
  <si>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</si>
  <si>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</si>
  <si>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</si>
  <si>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</si>
  <si>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</si>
  <si>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</si>
  <si>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</si>
  <si>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</si>
  <si>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</si>
  <si>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</si>
  <si>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</si>
  <si>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</si>
  <si>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</si>
  <si>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</si>
  <si>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</si>
  <si>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</si>
  <si>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</si>
  <si>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</si>
  <si>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</si>
  <si>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</si>
  <si>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</si>
  <si>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</si>
  <si>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</si>
  <si>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</si>
  <si>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</si>
  <si>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</si>
  <si>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</si>
  <si>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</si>
  <si>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</si>
  <si>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</si>
  <si>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</si>
  <si>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</si>
  <si>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</si>
  <si>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</si>
  <si>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</si>
  <si>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</si>
  <si>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</si>
  <si>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</si>
  <si>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</si>
  <si>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</si>
  <si>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</si>
  <si>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</si>
  <si>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</si>
  <si>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</si>
  <si>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</si>
  <si>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</si>
  <si>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</si>
  <si>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</si>
  <si>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</si>
  <si>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</si>
  <si>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</si>
  <si>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</si>
  <si>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</si>
  <si>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</si>
  <si>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</si>
  <si>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</si>
  <si>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</si>
  <si>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</si>
  <si>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</si>
  <si>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</si>
  <si>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</si>
  <si>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</si>
  <si>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</si>
  <si>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</si>
  <si>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</si>
  <si>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</si>
  <si>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</si>
  <si>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</si>
  <si>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</si>
  <si>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</si>
  <si>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</si>
  <si>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</si>
  <si>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</si>
  <si>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</si>
  <si>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</si>
  <si>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</si>
  <si>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</si>
  <si>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</si>
  <si>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</si>
  <si>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</si>
  <si>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</si>
  <si>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</si>
  <si>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</si>
  <si>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</si>
  <si>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</si>
  <si>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</si>
  <si>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</si>
  <si>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</si>
  <si>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</si>
  <si>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</si>
  <si>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</si>
  <si>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</si>
  <si>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</si>
  <si>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</si>
  <si>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</si>
  <si>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</si>
  <si>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</si>
  <si>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</si>
  <si>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</si>
  <si>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</si>
  <si>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</si>
  <si>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</si>
  <si>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</si>
  <si>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</si>
  <si>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</si>
  <si>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</si>
  <si>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</si>
  <si>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</si>
  <si>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</si>
  <si>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</si>
  <si>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</si>
  <si>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</si>
  <si>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</si>
  <si>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</si>
  <si>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</si>
  <si>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</si>
  <si>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</si>
  <si>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</si>
  <si>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</si>
  <si>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</si>
  <si>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</si>
  <si>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</si>
  <si>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</si>
  <si>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</si>
  <si>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</si>
  <si>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</si>
  <si>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</si>
  <si>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</si>
  <si>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</si>
  <si>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</si>
  <si>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</si>
  <si>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</si>
  <si>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</si>
  <si>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</si>
  <si>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</si>
  <si>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</si>
  <si>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</si>
  <si>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</si>
  <si>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</si>
  <si>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</si>
  <si>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</si>
  <si>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</si>
  <si>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</si>
  <si>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</si>
  <si>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</si>
  <si>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</si>
  <si>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</si>
  <si>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</si>
  <si>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</si>
  <si>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</si>
  <si>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</si>
  <si>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</si>
  <si>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</si>
  <si>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</si>
  <si>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</si>
  <si>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</si>
  <si>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</si>
  <si>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</si>
  <si>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</si>
  <si>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</si>
  <si>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</si>
  <si>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</si>
  <si>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</si>
  <si>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</si>
  <si>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</si>
  <si>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</si>
  <si>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</si>
  <si>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</si>
  <si>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</si>
  <si>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</si>
  <si>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</si>
  <si>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</si>
  <si>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</si>
  <si>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</si>
  <si>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</si>
  <si>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</si>
  <si>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</si>
  <si>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</si>
  <si>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</si>
  <si>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</si>
  <si>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</si>
  <si>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</si>
  <si>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</si>
  <si>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</si>
  <si>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</si>
  <si>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</si>
  <si>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</si>
  <si>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</si>
  <si>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</si>
  <si>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</si>
  <si>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</si>
  <si>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</si>
  <si>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</si>
  <si>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</si>
  <si>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</si>
  <si>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</si>
  <si>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</si>
  <si>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</si>
  <si>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</si>
  <si>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</si>
  <si>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</si>
  <si>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</si>
  <si>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</si>
  <si>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</si>
  <si>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</si>
  <si>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</si>
  <si>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</si>
  <si>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</si>
  <si>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</si>
  <si>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</si>
  <si>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</si>
  <si>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</si>
  <si>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</si>
  <si>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</si>
  <si>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</si>
  <si>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</si>
  <si>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</si>
  <si>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</si>
  <si>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</si>
  <si>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</si>
  <si>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</si>
  <si>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</si>
  <si>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</si>
  <si>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</si>
  <si>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</si>
  <si>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</si>
  <si>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</si>
  <si>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</si>
  <si>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</si>
  <si>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</si>
  <si>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</si>
  <si>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</si>
  <si>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</si>
  <si>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</si>
  <si>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</si>
  <si>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</si>
  <si>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</si>
  <si>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</si>
  <si>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</si>
  <si>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</si>
  <si>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</si>
  <si>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</si>
  <si>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</si>
  <si>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</si>
  <si>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</si>
  <si>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</si>
  <si>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</si>
  <si>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</si>
  <si>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</si>
  <si>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</si>
  <si>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</si>
  <si>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</si>
  <si>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</si>
  <si>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</si>
  <si>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</si>
  <si>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</si>
  <si>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</si>
  <si>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</si>
  <si>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</si>
  <si>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</si>
  <si>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</si>
  <si>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</si>
  <si>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</si>
  <si>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</si>
  <si>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</si>
  <si>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</si>
  <si>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</si>
  <si>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</si>
  <si>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</si>
  <si>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</si>
  <si>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</si>
  <si>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</si>
  <si>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</si>
  <si>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</si>
  <si>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</si>
  <si>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</si>
  <si>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</si>
  <si>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</si>
  <si>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</si>
  <si>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</si>
  <si>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</si>
  <si>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</si>
  <si>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</si>
  <si>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</si>
  <si>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</si>
  <si>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</si>
  <si>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</si>
  <si>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</si>
  <si>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</si>
  <si>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</si>
  <si>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</si>
  <si>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</si>
  <si>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</si>
  <si>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</si>
  <si>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</si>
  <si>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</si>
  <si>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</si>
  <si>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</si>
  <si>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</si>
  <si>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</si>
  <si>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</si>
  <si>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</si>
  <si>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</si>
  <si>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</si>
  <si>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</si>
  <si>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</si>
  <si>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</si>
  <si>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</si>
  <si>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</si>
  <si>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</si>
  <si>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</si>
  <si>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</si>
  <si>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</si>
  <si>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</si>
  <si>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</si>
  <si>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</si>
  <si>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</si>
  <si>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</si>
  <si>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</si>
  <si>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</si>
  <si>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</si>
  <si>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</si>
  <si>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</si>
  <si>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</si>
  <si>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</si>
  <si>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</si>
  <si>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</si>
  <si>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</si>
  <si>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</si>
  <si>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</si>
  <si>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</si>
  <si>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</si>
  <si>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</si>
  <si>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</si>
  <si>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</si>
  <si>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</si>
  <si>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</si>
  <si>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</si>
  <si>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</si>
  <si>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</si>
  <si>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</si>
  <si>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</si>
  <si>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</si>
  <si>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</si>
  <si>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</si>
  <si>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</si>
  <si>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</si>
  <si>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</si>
  <si>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</si>
  <si>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</si>
  <si>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</si>
  <si>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</si>
  <si>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</si>
  <si>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</si>
  <si>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</si>
  <si>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</si>
  <si>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</si>
  <si>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</si>
  <si>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</si>
  <si>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</si>
  <si>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</si>
  <si>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</si>
  <si>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</si>
  <si>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</si>
  <si>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</si>
  <si>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</si>
  <si>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</si>
  <si>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</si>
  <si>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</si>
  <si>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</si>
  <si>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</si>
  <si>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</si>
  <si>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</si>
  <si>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</si>
  <si>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</si>
  <si>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</si>
  <si>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</si>
  <si>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</si>
  <si>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</si>
  <si>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</si>
  <si>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</si>
  <si>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</si>
  <si>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</si>
  <si>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</si>
  <si>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</si>
  <si>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</si>
  <si>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</si>
  <si>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</si>
  <si>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</si>
  <si>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</si>
  <si>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</si>
  <si>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</si>
  <si>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</si>
  <si>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</si>
  <si>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</si>
  <si>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</si>
  <si>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</si>
  <si>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</si>
  <si>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</si>
  <si>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</si>
  <si>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</si>
  <si>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</si>
  <si>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</si>
  <si>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</si>
  <si>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</si>
  <si>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</si>
  <si>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</si>
  <si>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</si>
  <si>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</si>
  <si>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</si>
  <si>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</si>
  <si>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</si>
  <si>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</si>
  <si>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</si>
  <si>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</si>
  <si>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</si>
  <si>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</si>
  <si>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</si>
  <si>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</si>
  <si>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</si>
  <si>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</si>
  <si>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</si>
  <si>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</si>
  <si>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</si>
  <si>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</si>
  <si>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</si>
  <si>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</si>
  <si>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</si>
  <si>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</si>
  <si>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</si>
  <si>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</si>
  <si>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</si>
  <si>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</si>
  <si>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</si>
  <si>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</si>
  <si>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</si>
  <si>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</si>
  <si>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</si>
  <si>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</si>
  <si>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</si>
  <si>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</si>
  <si>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</si>
  <si>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</si>
  <si>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</si>
  <si>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</si>
  <si>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</si>
  <si>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</si>
  <si>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</si>
  <si>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</si>
  <si>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</si>
  <si>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</si>
  <si>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</si>
  <si>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</si>
  <si>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</si>
  <si>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</si>
  <si>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</si>
  <si>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</si>
  <si>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</si>
  <si>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</si>
  <si>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</si>
  <si>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</si>
  <si>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</si>
  <si>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</si>
  <si>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</si>
  <si>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</si>
  <si>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</si>
  <si>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</si>
  <si>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</si>
  <si>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</si>
  <si>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</si>
  <si>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</si>
  <si>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</si>
  <si>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</si>
  <si>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</si>
  <si>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</si>
  <si>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</si>
  <si>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</si>
  <si>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</si>
  <si>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</si>
  <si>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</si>
  <si>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</si>
  <si>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</si>
  <si>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</si>
  <si>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</si>
  <si>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</si>
  <si>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</si>
  <si>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</si>
  <si>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</si>
  <si>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</si>
  <si>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</si>
  <si>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</si>
  <si>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</si>
  <si>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</si>
  <si>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</si>
  <si>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</si>
  <si>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</si>
  <si>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</si>
  <si>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</si>
  <si>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</si>
  <si>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</si>
  <si>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</si>
  <si>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</si>
  <si>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</si>
  <si>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</si>
  <si>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</si>
  <si>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</si>
  <si>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</si>
  <si>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</si>
  <si>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</si>
  <si>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</si>
  <si>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</si>
  <si>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</si>
  <si>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</si>
  <si>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</si>
  <si>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</si>
  <si>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</si>
  <si>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</si>
  <si>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</si>
  <si>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</si>
  <si>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</si>
  <si>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</si>
  <si>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</si>
  <si>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</si>
  <si>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</si>
  <si>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</si>
  <si>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</si>
  <si>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</si>
  <si>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</si>
  <si>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</si>
  <si>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</si>
  <si>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</si>
  <si>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</si>
  <si>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</si>
  <si>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</si>
  <si>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</si>
  <si>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</si>
  <si>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</si>
  <si>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</si>
  <si>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</si>
  <si>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</si>
  <si>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</si>
  <si>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</si>
  <si>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</si>
  <si>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</si>
  <si>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</si>
  <si>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</si>
  <si>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</si>
  <si>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</si>
  <si>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</si>
  <si>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</si>
  <si>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</si>
  <si>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</si>
  <si>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</si>
  <si>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</si>
  <si>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</si>
  <si>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</si>
  <si>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</si>
  <si>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</si>
  <si>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</si>
  <si>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</si>
  <si>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</si>
  <si>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</si>
  <si>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</si>
  <si>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</si>
  <si>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</si>
  <si>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</si>
  <si>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</si>
  <si>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</si>
  <si>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</si>
  <si>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</si>
  <si>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</si>
  <si>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</si>
  <si>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</si>
  <si>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</si>
  <si>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</si>
  <si>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</si>
  <si>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</si>
  <si>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</si>
  <si>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</si>
  <si>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</si>
  <si>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</si>
  <si>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</si>
  <si>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</si>
  <si>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</si>
  <si>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</si>
  <si>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</si>
  <si>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</si>
  <si>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</si>
  <si>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</si>
  <si>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</si>
  <si>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</si>
  <si>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</si>
  <si>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</si>
  <si>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</si>
  <si>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</si>
  <si>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</si>
  <si>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</si>
  <si>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</si>
  <si>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</si>
  <si>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</si>
  <si>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</si>
  <si>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</si>
  <si>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</si>
  <si>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</si>
  <si>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</si>
  <si>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</si>
  <si>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</si>
  <si>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</si>
  <si>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</si>
  <si>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</si>
  <si>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</si>
  <si>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</si>
  <si>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</si>
  <si>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</si>
  <si>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</si>
  <si>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</si>
  <si>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</si>
  <si>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</si>
  <si>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</si>
  <si>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</si>
  <si>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</si>
  <si>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</si>
  <si>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</si>
  <si>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</si>
  <si>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</si>
  <si>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</si>
  <si>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</si>
  <si>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</si>
  <si>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</si>
  <si>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</si>
  <si>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</si>
  <si>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</si>
  <si>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</si>
  <si>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</si>
  <si>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</si>
  <si>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</si>
  <si>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</si>
  <si>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</si>
  <si>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</si>
  <si>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</si>
  <si>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</si>
  <si>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</si>
  <si>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</si>
  <si>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</si>
  <si>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</si>
  <si>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</si>
  <si>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</si>
  <si>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</si>
  <si>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</si>
  <si>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</si>
  <si>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</si>
  <si>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</si>
  <si>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</si>
  <si>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</si>
  <si>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</si>
  <si>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</si>
  <si>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</si>
  <si>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</si>
  <si>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</si>
  <si>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</si>
  <si>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</si>
  <si>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</si>
  <si>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</si>
  <si>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</si>
  <si>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</si>
  <si>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</si>
  <si>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</si>
  <si>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</si>
  <si>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</si>
  <si>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</si>
  <si>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</si>
  <si>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</si>
  <si>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</si>
  <si>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</si>
  <si>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</si>
  <si>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</si>
  <si>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</si>
  <si>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</si>
  <si>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</si>
  <si>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</si>
  <si>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</si>
  <si>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</si>
  <si>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</si>
  <si>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</si>
  <si>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</si>
  <si>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</si>
  <si>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</si>
  <si>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</si>
  <si>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</si>
  <si>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</si>
  <si>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</si>
  <si>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</si>
  <si>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</si>
  <si>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</si>
  <si>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</si>
  <si>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</si>
  <si>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</si>
  <si>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</si>
  <si>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</si>
  <si>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</si>
  <si>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</si>
  <si>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</si>
  <si>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</si>
  <si>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</si>
  <si>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</si>
  <si>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</si>
  <si>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</si>
  <si>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</si>
  <si>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</si>
  <si>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</si>
  <si>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</si>
  <si>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</si>
  <si>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</si>
  <si>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</si>
  <si>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</si>
  <si>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</si>
  <si>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</si>
  <si>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</si>
  <si>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</si>
  <si>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</si>
  <si>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</si>
  <si>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</si>
  <si>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</si>
  <si>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</si>
  <si>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</si>
  <si>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</si>
  <si>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</si>
  <si>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</si>
  <si>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</si>
  <si>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</si>
  <si>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</si>
  <si>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</si>
  <si>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</si>
  <si>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</si>
  <si>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</si>
  <si>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</si>
  <si>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</si>
  <si>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</si>
  <si>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</si>
  <si>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</si>
  <si>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</si>
  <si>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</si>
  <si>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</si>
  <si>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</si>
  <si>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</si>
  <si>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</si>
  <si>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</si>
  <si>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</si>
  <si>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</si>
  <si>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</si>
  <si>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</si>
  <si>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</si>
  <si>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</si>
  <si>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</si>
  <si>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</si>
  <si>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</si>
  <si>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</si>
  <si>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</si>
  <si>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</si>
  <si>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</si>
  <si>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</si>
  <si>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</si>
  <si>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</si>
  <si>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</si>
  <si>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</si>
  <si>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</si>
  <si>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</si>
  <si>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</si>
  <si>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</si>
  <si>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</si>
  <si>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</si>
  <si>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</si>
  <si>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</si>
  <si>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</si>
  <si>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</si>
  <si>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</si>
  <si>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</si>
  <si>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</si>
  <si>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</si>
  <si>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</si>
  <si>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</si>
  <si>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</si>
  <si>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</si>
  <si>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</si>
  <si>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</si>
  <si>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</si>
  <si>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</si>
  <si>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</si>
  <si>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</si>
  <si>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</si>
  <si>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</si>
  <si>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</si>
  <si>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</si>
  <si>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</si>
  <si>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</si>
  <si>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</si>
  <si>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</si>
  <si>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</si>
  <si>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</si>
  <si>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</si>
  <si>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</si>
  <si>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</si>
  <si>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</si>
  <si>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</si>
  <si>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</si>
  <si>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</si>
  <si>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</si>
  <si>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</si>
  <si>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</si>
  <si>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</si>
  <si>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</si>
  <si>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</si>
  <si>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</si>
  <si>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</si>
  <si>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</si>
  <si>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</si>
  <si>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</si>
  <si>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</si>
  <si>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</si>
  <si>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</si>
  <si>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</si>
  <si>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</si>
  <si>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</si>
  <si>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</si>
  <si>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</si>
  <si>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</si>
  <si>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</si>
  <si>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</si>
  <si>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</si>
  <si>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</si>
  <si>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</si>
  <si>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</si>
  <si>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</si>
  <si>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</si>
  <si>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</si>
  <si>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</si>
  <si>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</si>
  <si>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</si>
  <si>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</si>
  <si>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</si>
  <si>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</si>
  <si>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</si>
  <si>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</si>
  <si>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</si>
  <si>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</si>
  <si>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</si>
  <si>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</si>
  <si>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</si>
  <si>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</si>
  <si>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</si>
  <si>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</si>
  <si>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</si>
  <si>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</si>
  <si>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</si>
  <si>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</si>
  <si>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</si>
  <si>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</si>
  <si>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</si>
  <si>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</si>
  <si>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</si>
  <si>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</si>
  <si>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</si>
  <si>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</si>
  <si>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</si>
  <si>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</si>
  <si>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</si>
  <si>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</si>
  <si>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</si>
  <si>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</si>
  <si>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</si>
  <si>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</si>
  <si>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</si>
  <si>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</si>
  <si>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</si>
  <si>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</si>
  <si>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</si>
  <si>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</si>
  <si>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</si>
  <si>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</si>
  <si>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</si>
  <si>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</si>
  <si>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</si>
  <si>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</si>
  <si>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</si>
  <si>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</si>
  <si>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</si>
  <si>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</si>
  <si>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</si>
  <si>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</si>
  <si>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</si>
  <si>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</si>
  <si>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</si>
  <si>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</si>
  <si>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</si>
  <si>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</si>
  <si>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</si>
  <si>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</si>
  <si>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</si>
  <si>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</si>
  <si>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</si>
  <si>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</si>
  <si>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</si>
  <si>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</si>
  <si>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</si>
  <si>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</si>
  <si>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</si>
  <si>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</si>
  <si>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</si>
  <si>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</si>
  <si>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</si>
  <si>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</si>
  <si>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</si>
  <si>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</si>
  <si>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</si>
  <si>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</si>
  <si>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</si>
  <si>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</si>
  <si>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</si>
  <si>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</si>
  <si>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</si>
  <si>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</si>
  <si>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</si>
  <si>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</si>
  <si>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</si>
  <si>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</si>
  <si>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</si>
  <si>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</si>
  <si>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</si>
  <si>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</si>
  <si>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</si>
  <si>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</si>
  <si>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</si>
  <si>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</si>
  <si>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</si>
  <si>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</si>
  <si>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</si>
  <si>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</si>
  <si>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</si>
  <si>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</si>
  <si>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</si>
  <si>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</si>
  <si>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</si>
  <si>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</si>
  <si>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</si>
  <si>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</si>
  <si>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</si>
  <si>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</si>
  <si>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</si>
  <si>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</si>
  <si>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</si>
  <si>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</si>
  <si>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</si>
  <si>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</si>
  <si>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</si>
  <si>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</si>
  <si>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</si>
  <si>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</si>
  <si>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</si>
  <si>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</si>
  <si>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</si>
  <si>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</si>
  <si>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</si>
  <si>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</si>
  <si>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</si>
  <si>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</si>
  <si>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</si>
  <si>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</si>
  <si>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</si>
  <si>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</si>
  <si>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</si>
  <si>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</si>
  <si>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</si>
  <si>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</si>
  <si>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</si>
  <si>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</si>
  <si>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</si>
  <si>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</si>
  <si>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</si>
  <si>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</si>
  <si>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</si>
  <si>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</si>
  <si>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</si>
  <si>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</si>
  <si>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</si>
  <si>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</si>
  <si>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</si>
  <si>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</si>
  <si>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</si>
  <si>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</si>
  <si>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</si>
  <si>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</si>
  <si>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</si>
  <si>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</si>
  <si>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</si>
  <si>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</si>
  <si>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</si>
  <si>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</si>
  <si>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</si>
  <si>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</si>
  <si>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</si>
  <si>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</si>
  <si>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</si>
  <si>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</si>
  <si>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</si>
  <si>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</si>
  <si>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</si>
  <si>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</si>
  <si>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</si>
  <si>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</si>
  <si>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</si>
  <si>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</si>
  <si>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</si>
  <si>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</si>
  <si>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</si>
  <si>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</si>
  <si>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</si>
  <si>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</si>
  <si>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</si>
  <si>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</si>
  <si>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</si>
  <si>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</si>
  <si>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</si>
  <si>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</si>
  <si>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</si>
  <si>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</si>
  <si>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</si>
  <si>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</si>
  <si>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</si>
  <si>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</si>
  <si>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</si>
  <si>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</si>
  <si>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</si>
  <si>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</si>
  <si>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</si>
  <si>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</si>
  <si>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</si>
  <si>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</si>
  <si>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</si>
  <si>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</si>
  <si>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</si>
  <si>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</si>
  <si>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</si>
  <si>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</si>
  <si>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</si>
  <si>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</si>
  <si>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</si>
  <si>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</si>
  <si>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</si>
  <si>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</si>
  <si>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</si>
  <si>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</si>
  <si>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</si>
  <si>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</si>
  <si>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</si>
  <si>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</si>
  <si>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</si>
  <si>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</si>
  <si>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</si>
  <si>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</si>
  <si>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</si>
  <si>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</si>
  <si>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</si>
  <si>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</si>
  <si>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</si>
  <si>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</si>
  <si>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</si>
  <si>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</si>
  <si>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</si>
  <si>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</si>
  <si>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</si>
  <si>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</si>
  <si>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</si>
  <si>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</si>
  <si>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</si>
  <si>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</si>
  <si>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</si>
  <si>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</si>
  <si>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</si>
  <si>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</si>
  <si>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</si>
  <si>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</si>
  <si>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</si>
  <si>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</si>
  <si>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</si>
  <si>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</si>
  <si>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</si>
  <si>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</si>
  <si>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</si>
  <si>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</si>
  <si>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</si>
  <si>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</si>
  <si>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</si>
  <si>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</si>
  <si>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</si>
  <si>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</si>
  <si>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</si>
  <si>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</si>
  <si>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</si>
  <si>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</si>
  <si>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</si>
  <si>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</si>
  <si>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</si>
  <si>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</si>
  <si>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</si>
  <si>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</si>
  <si>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</si>
  <si>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</si>
  <si>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</si>
  <si>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</si>
  <si>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</si>
  <si>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</si>
  <si>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</si>
  <si>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</si>
  <si>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</si>
  <si>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</si>
  <si>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</si>
  <si>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</si>
  <si>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</si>
  <si>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</si>
  <si>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</si>
  <si>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</si>
  <si>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</si>
  <si>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</si>
  <si>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</si>
  <si>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</si>
  <si>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</si>
  <si>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</si>
  <si>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</si>
  <si>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</si>
  <si>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</si>
  <si>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</si>
  <si>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</si>
  <si>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</si>
  <si>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</si>
  <si>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</si>
  <si>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</si>
  <si>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</si>
  <si>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</si>
  <si>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</si>
  <si>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</si>
  <si>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</si>
  <si>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</si>
  <si>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</si>
  <si>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</si>
  <si>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</si>
  <si>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</si>
  <si>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</si>
  <si>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</si>
  <si>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</si>
  <si>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</si>
  <si>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</si>
  <si>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</si>
  <si>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</si>
  <si>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</si>
  <si>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</si>
  <si>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</si>
  <si>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</si>
  <si>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</si>
  <si>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</si>
  <si>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</si>
  <si>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</si>
  <si>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</si>
  <si>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</si>
  <si>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</si>
  <si>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</si>
  <si>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</si>
  <si>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</si>
  <si>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</si>
  <si>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</si>
  <si>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</si>
  <si>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</si>
  <si>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</si>
  <si>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</si>
  <si>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</si>
  <si>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</si>
  <si>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</si>
  <si>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</si>
  <si>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</si>
  <si>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</si>
  <si>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</si>
  <si>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</si>
  <si>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</si>
  <si>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</si>
  <si>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</si>
  <si>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</si>
  <si>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</si>
  <si>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</si>
  <si>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</si>
  <si>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</si>
  <si>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</si>
  <si>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</si>
  <si>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</si>
  <si>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</si>
  <si>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</si>
  <si>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</si>
  <si>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</si>
  <si>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</si>
  <si>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</si>
  <si>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</si>
  <si>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</si>
  <si>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</si>
  <si>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</si>
  <si>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</si>
  <si>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</si>
  <si>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</si>
  <si>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</si>
  <si>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</si>
  <si>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</si>
  <si>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</si>
  <si>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</si>
  <si>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</si>
  <si>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</si>
  <si>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</si>
  <si>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</si>
  <si>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</si>
  <si>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</si>
  <si>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</si>
  <si>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</si>
  <si>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</si>
  <si>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</si>
  <si>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</si>
  <si>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</si>
  <si>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</si>
  <si>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</si>
  <si>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</si>
  <si>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</si>
  <si>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</si>
  <si>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</si>
  <si>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</si>
  <si>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</si>
  <si>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</si>
  <si>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</si>
  <si>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</si>
  <si>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</si>
  <si>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</si>
  <si>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</si>
  <si>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</si>
  <si>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</si>
  <si>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</si>
  <si>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</si>
  <si>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</si>
  <si>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</si>
  <si>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</si>
  <si>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</si>
  <si>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</si>
  <si>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</si>
  <si>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</si>
  <si>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</si>
  <si>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</si>
  <si>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</si>
  <si>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</si>
  <si>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</si>
  <si>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</si>
  <si>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</si>
  <si>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</si>
  <si>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</si>
  <si>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</si>
  <si>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</si>
  <si>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</si>
  <si>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</si>
  <si>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</si>
  <si>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</si>
  <si>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</si>
  <si>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</si>
  <si>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</si>
  <si>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</si>
  <si>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</si>
  <si>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</si>
  <si>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</si>
  <si>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</si>
  <si>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</si>
  <si>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</si>
  <si>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</si>
  <si>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</si>
  <si>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</si>
  <si>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</si>
  <si>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</si>
  <si>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</si>
  <si>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</si>
  <si>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</si>
  <si>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</si>
  <si>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</si>
  <si>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</si>
  <si>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</si>
  <si>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</si>
  <si>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</si>
  <si>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</si>
  <si>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</si>
  <si>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</si>
  <si>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</si>
  <si>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</si>
  <si>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</si>
  <si>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</si>
  <si>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</si>
  <si>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</si>
  <si>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</si>
  <si>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</si>
  <si>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</si>
  <si>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</si>
  <si>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</si>
  <si>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</si>
  <si>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</si>
  <si>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</si>
  <si>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</si>
  <si>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</si>
  <si>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</si>
  <si>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</si>
  <si>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</si>
  <si>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</si>
  <si>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</si>
  <si>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</si>
  <si>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</si>
  <si>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</si>
  <si>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</si>
  <si>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</si>
  <si>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</si>
  <si>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</si>
  <si>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</si>
  <si>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</si>
  <si>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</si>
  <si>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</si>
  <si>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</si>
  <si>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</si>
  <si>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</si>
  <si>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</si>
  <si>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</si>
  <si>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</si>
  <si>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</si>
  <si>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</si>
  <si>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</si>
  <si>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</si>
  <si>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</si>
  <si>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</si>
  <si>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</si>
  <si>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</si>
  <si>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</si>
  <si>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</si>
  <si>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</si>
  <si>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</si>
  <si>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</si>
  <si>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</si>
  <si>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</si>
  <si>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</si>
  <si>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</si>
  <si>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</si>
  <si>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</si>
  <si>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</si>
  <si>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</si>
  <si>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</si>
  <si>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</si>
  <si>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</si>
  <si>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</si>
  <si>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</si>
  <si>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</si>
  <si>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</si>
  <si>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</si>
  <si>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</si>
  <si>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</si>
  <si>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</si>
  <si>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</si>
  <si>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</si>
  <si>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</si>
  <si>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</si>
  <si>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</si>
  <si>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</si>
  <si>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</si>
  <si>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</si>
  <si>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</si>
  <si>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</si>
  <si>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</si>
  <si>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</si>
  <si>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</si>
  <si>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</si>
  <si>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</si>
  <si>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</si>
  <si>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</si>
  <si>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</si>
  <si>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</si>
  <si>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</si>
  <si>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</si>
  <si>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</si>
  <si>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</si>
  <si>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</si>
  <si>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</si>
  <si>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</si>
  <si>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</si>
  <si>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</si>
  <si>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</si>
  <si>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</si>
  <si>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</si>
  <si>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</si>
  <si>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</si>
  <si>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</si>
  <si>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</si>
  <si>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</si>
  <si>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</si>
  <si>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</si>
  <si>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</si>
  <si>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</si>
  <si>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</si>
  <si>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</si>
  <si>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</si>
  <si>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</si>
  <si>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</si>
  <si>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</si>
  <si>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</si>
  <si>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</si>
  <si>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</si>
  <si>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</si>
  <si>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</si>
  <si>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</si>
  <si>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</si>
  <si>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</si>
  <si>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</si>
  <si>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</si>
  <si>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</si>
  <si>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</si>
  <si>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</si>
  <si>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</si>
  <si>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</si>
  <si>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</si>
  <si>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</si>
  <si>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</si>
  <si>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</si>
  <si>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</si>
  <si>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</si>
  <si>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</si>
  <si>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</si>
  <si>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</si>
  <si>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</si>
  <si>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</si>
  <si>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</si>
  <si>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</si>
  <si>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</si>
  <si>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</si>
  <si>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</si>
  <si>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</si>
  <si>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</si>
  <si>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</si>
  <si>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</si>
  <si>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</si>
  <si>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</si>
  <si>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</si>
  <si>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</si>
  <si>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</si>
  <si>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</si>
  <si>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</si>
  <si>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</si>
  <si>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</si>
  <si>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</si>
  <si>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</si>
  <si>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</si>
  <si>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</si>
  <si>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</si>
  <si>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</si>
  <si>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</si>
  <si>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</si>
  <si>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</si>
  <si>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</si>
  <si>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</si>
  <si>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</si>
  <si>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</si>
  <si>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</si>
  <si>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</si>
  <si>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</si>
  <si>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</si>
  <si>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</si>
  <si>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</si>
  <si>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</si>
  <si>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</si>
  <si>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</si>
  <si>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</si>
  <si>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</si>
  <si>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</si>
  <si>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</si>
  <si>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</si>
  <si>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</si>
  <si>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</si>
  <si>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</si>
  <si>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</si>
  <si>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</si>
  <si>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</si>
  <si>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</si>
  <si>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</si>
  <si>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</si>
  <si>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</si>
  <si>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</si>
  <si>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</si>
  <si>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</si>
  <si>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</si>
  <si>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</si>
  <si>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</si>
  <si>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</si>
  <si>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</si>
  <si>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</si>
  <si>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</si>
  <si>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</si>
  <si>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</si>
  <si>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</si>
  <si>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</si>
  <si>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</si>
  <si>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</si>
  <si>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</si>
  <si>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</si>
  <si>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</si>
  <si>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</si>
  <si>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</si>
  <si>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</si>
  <si>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</si>
  <si>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</si>
  <si>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</si>
  <si>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</si>
  <si>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</si>
  <si>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</si>
  <si>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</si>
  <si>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</si>
  <si>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</si>
  <si>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</si>
  <si>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</si>
  <si>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</si>
  <si>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</si>
  <si>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</si>
  <si>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</si>
  <si>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</si>
  <si>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</si>
  <si>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</si>
  <si>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</si>
  <si>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</si>
  <si>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</si>
  <si>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</si>
  <si>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</si>
  <si>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</si>
  <si>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</si>
  <si>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</si>
  <si>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</si>
  <si>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</si>
  <si>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</si>
  <si>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</si>
  <si>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</si>
  <si>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</si>
  <si>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</si>
  <si>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</si>
  <si>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</si>
  <si>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</si>
  <si>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</si>
  <si>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</si>
  <si>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</si>
  <si>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</si>
  <si>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</si>
  <si>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</si>
  <si>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</si>
  <si>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</si>
  <si>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</si>
  <si>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</si>
  <si>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</si>
  <si>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</si>
  <si>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</si>
  <si>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</si>
  <si>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</si>
  <si>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</si>
  <si>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</si>
  <si>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</si>
  <si>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</si>
  <si>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</si>
  <si>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</si>
  <si>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</si>
  <si>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</si>
  <si>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</si>
  <si>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</si>
  <si>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</si>
  <si>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</si>
  <si>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</si>
  <si>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</si>
  <si>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</si>
  <si>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</si>
  <si>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</si>
  <si>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</si>
  <si>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</si>
  <si>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</si>
  <si>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</si>
  <si>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</si>
  <si>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</si>
  <si>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</si>
  <si>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</si>
  <si>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</si>
  <si>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</si>
  <si>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</si>
  <si>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</si>
  <si>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</si>
  <si>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</si>
  <si>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</si>
  <si>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</si>
  <si>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</si>
  <si>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</si>
  <si>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</si>
  <si>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</si>
  <si>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</si>
  <si>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</si>
  <si>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</si>
  <si>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</si>
  <si>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</si>
  <si>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</si>
  <si>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</si>
  <si>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</si>
  <si>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</si>
  <si>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</si>
  <si>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</si>
  <si>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</si>
  <si>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</si>
  <si>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</si>
  <si>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</si>
  <si>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</si>
  <si>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</si>
  <si>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</si>
  <si>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</si>
  <si>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</si>
  <si>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</si>
  <si>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</si>
  <si>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</si>
  <si>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</si>
  <si>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</si>
  <si>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</si>
  <si>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</si>
  <si>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</si>
  <si>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</si>
  <si>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</si>
  <si>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</si>
  <si>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</si>
  <si>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</si>
  <si>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</si>
  <si>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</si>
  <si>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</si>
  <si>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</si>
  <si>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</si>
  <si>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</si>
  <si>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</si>
  <si>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</si>
  <si>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</si>
  <si>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</si>
  <si>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</si>
  <si>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</si>
  <si>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</si>
  <si>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</si>
  <si>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</si>
  <si>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</si>
  <si>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</si>
  <si>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</si>
  <si>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</si>
  <si>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</si>
  <si>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</si>
  <si>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</si>
  <si>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</si>
  <si>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</si>
  <si>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</si>
  <si>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</si>
  <si>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</si>
  <si>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</si>
  <si>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</si>
  <si>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</si>
  <si>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</si>
  <si>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</si>
  <si>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</si>
  <si>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</si>
  <si>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</si>
  <si>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</si>
  <si>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</si>
  <si>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</si>
  <si>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</si>
  <si>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</si>
  <si>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</si>
  <si>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</si>
  <si>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</si>
  <si>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</si>
  <si>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</si>
  <si>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</si>
  <si>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</si>
  <si>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</si>
  <si>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</si>
  <si>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</si>
  <si>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</si>
  <si>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</si>
  <si>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</si>
  <si>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</si>
  <si>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</si>
  <si>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</si>
  <si>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</si>
  <si>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</si>
  <si>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</si>
  <si>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</si>
  <si>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</si>
  <si>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</si>
  <si>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</si>
  <si>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</si>
  <si>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</si>
  <si>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</si>
  <si>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</si>
  <si>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</si>
  <si>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</si>
  <si>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</si>
  <si>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</si>
  <si>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</si>
  <si>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</si>
  <si>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</si>
  <si>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</si>
  <si>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</si>
  <si>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</si>
  <si>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</si>
  <si>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</si>
  <si>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</si>
  <si>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</si>
  <si>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</si>
  <si>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</si>
  <si>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</si>
  <si>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</si>
  <si>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</si>
  <si>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</si>
  <si>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</si>
  <si>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</si>
  <si>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</si>
  <si>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</si>
  <si>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</si>
  <si>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</si>
  <si>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</si>
  <si>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</si>
  <si>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</si>
  <si>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</si>
  <si>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</si>
  <si>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</si>
  <si>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</si>
  <si>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</si>
  <si>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</si>
  <si>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</si>
  <si>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</si>
  <si>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</si>
  <si>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</si>
  <si>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</si>
  <si>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</si>
  <si>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</si>
  <si>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</si>
  <si>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</si>
  <si>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</si>
  <si>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</si>
  <si>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</si>
  <si>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</si>
  <si>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</si>
  <si>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</si>
  <si>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</si>
  <si>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</si>
  <si>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</si>
  <si>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</si>
  <si>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</si>
  <si>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</si>
  <si>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</si>
  <si>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</si>
  <si>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</si>
  <si>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</si>
  <si>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</si>
  <si>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</si>
  <si>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</si>
  <si>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</si>
  <si>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</si>
  <si>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</si>
  <si>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</si>
  <si>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</si>
  <si>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</si>
  <si>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</si>
  <si>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</si>
  <si>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</si>
  <si>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</si>
  <si>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</si>
  <si>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</si>
  <si>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</si>
  <si>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</si>
  <si>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</si>
  <si>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</si>
  <si>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</si>
  <si>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</si>
  <si>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</si>
  <si>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</si>
  <si>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</si>
  <si>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</si>
  <si>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</si>
  <si>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</si>
  <si>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</si>
  <si>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</si>
  <si>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</si>
  <si>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</si>
  <si>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</si>
  <si>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</si>
  <si>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</si>
  <si>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</si>
  <si>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</si>
  <si>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</si>
  <si>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</si>
  <si>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</si>
  <si>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</si>
  <si>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</si>
  <si>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</si>
  <si>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</si>
  <si>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</si>
  <si>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</si>
  <si>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</si>
  <si>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</si>
  <si>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</si>
  <si>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</si>
  <si>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</si>
  <si>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</si>
  <si>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</si>
  <si>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</si>
  <si>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</si>
  <si>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</si>
  <si>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</si>
  <si>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</si>
  <si>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</si>
  <si>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</si>
  <si>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</si>
  <si>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</si>
  <si>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</si>
  <si>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</si>
  <si>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</si>
  <si>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</si>
  <si>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</si>
  <si>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</si>
  <si>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</si>
  <si>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</si>
  <si>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</si>
  <si>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</si>
  <si>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</si>
  <si>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</si>
  <si>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</si>
  <si>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</si>
  <si>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</si>
  <si>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</si>
  <si>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</si>
  <si>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</si>
  <si>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</si>
  <si>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</si>
  <si>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</si>
  <si>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</si>
  <si>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</si>
  <si>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</si>
  <si>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</si>
  <si>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</si>
  <si>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</si>
  <si>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</si>
  <si>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</si>
  <si>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</si>
  <si>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</si>
  <si>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</si>
  <si>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</si>
  <si>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</si>
  <si>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</si>
  <si>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</si>
  <si>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</si>
  <si>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</si>
  <si>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</si>
  <si>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</si>
  <si>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</si>
  <si>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</si>
  <si>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</si>
  <si>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</si>
  <si>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</si>
  <si>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</si>
  <si>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</si>
  <si>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</si>
  <si>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</si>
  <si>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</si>
  <si>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</si>
  <si>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</si>
  <si>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</si>
  <si>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</si>
  <si>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</si>
  <si>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</si>
  <si>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</si>
  <si>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</si>
  <si>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</si>
  <si>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</si>
  <si>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</si>
  <si>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</si>
  <si>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</si>
  <si>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</si>
  <si>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</si>
  <si>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</si>
  <si>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</si>
  <si>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</si>
  <si>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</si>
  <si>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</si>
  <si>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</si>
  <si>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</si>
  <si>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</si>
  <si>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</si>
  <si>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</si>
  <si>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</si>
  <si>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</si>
  <si>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</si>
  <si>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</si>
  <si>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</si>
  <si>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</si>
  <si>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</si>
  <si>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</si>
  <si>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</si>
  <si>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</si>
  <si>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</si>
  <si>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</si>
  <si>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</si>
  <si>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</si>
  <si>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</si>
  <si>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</si>
  <si>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</si>
  <si>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</si>
  <si>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</si>
  <si>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</si>
  <si>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</si>
  <si>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</si>
  <si>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</si>
  <si>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</si>
  <si>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</si>
  <si>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</si>
  <si>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</si>
  <si>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</si>
  <si>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</si>
  <si>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</si>
  <si>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</si>
  <si>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</si>
  <si>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</si>
  <si>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</si>
  <si>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</si>
  <si>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</si>
  <si>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</si>
  <si>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</si>
  <si>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</si>
  <si>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</si>
  <si>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</si>
  <si>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</si>
  <si>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</si>
  <si>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</si>
  <si>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</si>
  <si>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</si>
  <si>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</si>
  <si>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</si>
  <si>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</si>
  <si>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</si>
  <si>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</si>
  <si>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</si>
  <si>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</si>
  <si>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</si>
  <si>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</si>
  <si>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</si>
  <si>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</si>
  <si>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</si>
  <si>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</si>
  <si>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</si>
  <si>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</si>
  <si>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</si>
  <si>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</si>
  <si>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</si>
  <si>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</si>
  <si>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</si>
  <si>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</si>
  <si>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</si>
  <si>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</si>
  <si>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</si>
  <si>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</si>
  <si>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</si>
  <si>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</si>
  <si>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</si>
  <si>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</si>
  <si>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</si>
  <si>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</si>
  <si>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</si>
  <si>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</si>
  <si>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</si>
  <si>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</si>
  <si>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</si>
  <si>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</si>
  <si>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</si>
  <si>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</si>
  <si>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</si>
  <si>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</si>
  <si>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</si>
  <si>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</si>
  <si>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</si>
  <si>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</si>
  <si>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</si>
  <si>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</si>
  <si>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</si>
  <si>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</si>
  <si>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</si>
  <si>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</si>
  <si>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</si>
  <si>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</si>
  <si>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</si>
  <si>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</si>
  <si>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</si>
  <si>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</si>
  <si>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</si>
  <si>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</si>
  <si>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</si>
  <si>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</si>
  <si>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</si>
  <si>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</si>
  <si>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</si>
  <si>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</si>
  <si>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</si>
  <si>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</si>
  <si>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</si>
  <si>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</si>
  <si>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</si>
  <si>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</si>
  <si>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</si>
  <si>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</si>
  <si>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</si>
  <si>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</si>
  <si>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</si>
  <si>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</si>
  <si>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</si>
  <si>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</si>
  <si>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</si>
  <si>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</si>
  <si>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</si>
  <si>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</si>
  <si>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</si>
  <si>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</si>
  <si>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</si>
  <si>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</si>
  <si>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</si>
  <si>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</si>
  <si>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</si>
  <si>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</si>
  <si>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</si>
  <si>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</si>
  <si>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</si>
  <si>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</si>
  <si>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</si>
  <si>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</si>
  <si>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</si>
  <si>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</si>
  <si>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</si>
  <si>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</si>
  <si>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</si>
  <si>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</si>
  <si>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</si>
  <si>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</si>
  <si>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</si>
  <si>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</si>
  <si>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</si>
  <si>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</si>
  <si>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</si>
  <si>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</si>
  <si>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</si>
  <si>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</si>
  <si>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</si>
  <si>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</si>
  <si>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</si>
  <si>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</si>
  <si>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</si>
  <si>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</si>
  <si>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</si>
  <si>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</si>
  <si>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</si>
  <si>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</si>
  <si>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</si>
  <si>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</si>
  <si>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</si>
  <si>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</si>
  <si>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</si>
  <si>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</si>
  <si>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</si>
  <si>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</si>
  <si>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</si>
  <si>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</si>
  <si>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</si>
  <si>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</si>
  <si>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</si>
  <si>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</si>
  <si>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</si>
  <si>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</si>
  <si>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</si>
  <si>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</si>
  <si>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</si>
  <si>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</si>
  <si>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</si>
  <si>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</si>
  <si>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</si>
  <si>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</si>
  <si>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</si>
  <si>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</si>
  <si>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</si>
  <si>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</si>
  <si>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</si>
  <si>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</si>
  <si>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</si>
  <si>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</si>
  <si>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</si>
  <si>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</si>
  <si>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</si>
  <si>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</si>
  <si>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</si>
  <si>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</si>
  <si>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</si>
  <si>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</si>
  <si>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</si>
  <si>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</si>
  <si>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</si>
  <si>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</si>
  <si>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</si>
  <si>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</si>
  <si>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</si>
  <si>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</si>
  <si>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</si>
  <si>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</si>
  <si>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</si>
  <si>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</si>
  <si>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</si>
  <si>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</si>
  <si>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</si>
  <si>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</si>
  <si>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</si>
  <si>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</si>
  <si>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</si>
  <si>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</si>
  <si>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</si>
  <si>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</si>
  <si>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</si>
  <si>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</si>
  <si>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</si>
  <si>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</si>
  <si>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</si>
  <si>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</si>
  <si>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</si>
  <si>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</si>
  <si>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</si>
  <si>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</si>
  <si>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</si>
  <si>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</si>
  <si>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</si>
  <si>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</si>
  <si>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</si>
  <si>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</si>
  <si>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</si>
  <si>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</si>
  <si>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</si>
  <si>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</si>
  <si>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</si>
  <si>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</si>
  <si>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</si>
  <si>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</si>
  <si>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</si>
  <si>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</si>
  <si>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</si>
  <si>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</si>
  <si>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</si>
  <si>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</si>
  <si>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</si>
  <si>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</si>
  <si>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</si>
  <si>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</si>
  <si>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</si>
  <si>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</si>
  <si>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</si>
  <si>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</si>
  <si>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</si>
  <si>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</si>
  <si>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</si>
  <si>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</si>
  <si>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</si>
  <si>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</si>
  <si>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</si>
  <si>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</si>
  <si>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</si>
  <si>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</si>
  <si>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</si>
  <si>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</si>
  <si>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</si>
  <si>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</si>
  <si>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</si>
  <si>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</si>
  <si>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</si>
  <si>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</si>
  <si>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</si>
  <si>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</si>
  <si>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</si>
  <si>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</si>
  <si>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</si>
  <si>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</si>
  <si>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</si>
  <si>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</si>
  <si>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</si>
  <si>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</si>
  <si>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</si>
  <si>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</si>
  <si>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</si>
  <si>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</si>
  <si>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</si>
  <si>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</si>
  <si>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</si>
  <si>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</si>
  <si>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</si>
  <si>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</si>
  <si>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</si>
  <si>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</si>
  <si>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</si>
  <si>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</si>
  <si>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</si>
  <si>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</si>
  <si>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</si>
  <si>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</si>
  <si>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</si>
  <si>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</si>
  <si>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</si>
  <si>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</si>
  <si>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</si>
  <si>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</si>
  <si>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</si>
  <si>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</si>
  <si>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</si>
  <si>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</si>
  <si>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</si>
  <si>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</si>
  <si>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</si>
  <si>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</si>
  <si>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</si>
  <si>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</si>
  <si>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</si>
  <si>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</si>
  <si>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</si>
  <si>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</si>
  <si>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</si>
  <si>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</si>
  <si>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</si>
  <si>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</si>
  <si>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</si>
  <si>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</si>
  <si>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</si>
  <si>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</si>
  <si>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</si>
  <si>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</si>
  <si>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</si>
  <si>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</si>
  <si>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</si>
  <si>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</si>
  <si>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</si>
  <si>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</si>
  <si>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</si>
  <si>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</si>
  <si>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</si>
  <si>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</si>
  <si>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</si>
  <si>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</si>
  <si>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</si>
  <si>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</si>
  <si>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</si>
  <si>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</si>
  <si>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</si>
  <si>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</si>
  <si>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</si>
  <si>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</si>
  <si>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</si>
  <si>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</si>
  <si>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</si>
  <si>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</si>
  <si>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</si>
  <si>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</si>
  <si>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</si>
  <si>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</si>
  <si>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</si>
  <si>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</si>
  <si>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</si>
  <si>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</si>
  <si>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</si>
  <si>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</si>
  <si>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</si>
  <si>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</si>
  <si>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</si>
  <si>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</si>
  <si>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</si>
  <si>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</si>
  <si>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</si>
  <si>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</si>
  <si>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</si>
  <si>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</si>
  <si>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</si>
  <si>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</si>
  <si>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</si>
  <si>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</si>
  <si>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</si>
  <si>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</si>
  <si>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</si>
  <si>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</si>
  <si>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</si>
  <si>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</si>
  <si>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</si>
  <si>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</si>
  <si>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</si>
  <si>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</si>
  <si>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</si>
  <si>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</si>
  <si>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</si>
  <si>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</si>
  <si>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</si>
  <si>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</si>
  <si>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</si>
  <si>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</si>
  <si>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</si>
  <si>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</si>
  <si>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</si>
  <si>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</si>
  <si>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</si>
  <si>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</si>
  <si>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</si>
  <si>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</si>
  <si>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</si>
  <si>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</si>
  <si>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</si>
  <si>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</si>
  <si>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</si>
  <si>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</si>
  <si>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</si>
  <si>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</si>
  <si>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</si>
  <si>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</si>
  <si>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</si>
  <si>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</si>
  <si>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</si>
  <si>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</si>
  <si>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</si>
  <si>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</si>
  <si>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</si>
  <si>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</si>
  <si>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</si>
  <si>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</si>
  <si>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</si>
  <si>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</si>
  <si>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</si>
  <si>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</si>
  <si>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</si>
  <si>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</si>
  <si>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</si>
  <si>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</si>
  <si>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</si>
  <si>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</si>
  <si>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</si>
  <si>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</si>
  <si>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</si>
  <si>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</si>
  <si>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</si>
  <si>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</si>
  <si>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</si>
  <si>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</si>
  <si>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</si>
  <si>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</si>
  <si>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</si>
  <si>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</si>
  <si>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</si>
  <si>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</si>
  <si>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</si>
  <si>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</si>
  <si>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</si>
  <si>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</si>
  <si>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</si>
  <si>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</si>
  <si>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</si>
  <si>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</si>
  <si>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</si>
  <si>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</si>
  <si>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</si>
  <si>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</si>
  <si>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</si>
  <si>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</si>
  <si>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</si>
  <si>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</si>
  <si>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</si>
  <si>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</si>
  <si>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</si>
  <si>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</si>
  <si>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</si>
  <si>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</si>
  <si>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</si>
  <si>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</si>
  <si>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</si>
  <si>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</si>
  <si>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</si>
  <si>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</si>
  <si>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</si>
  <si>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</si>
  <si>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</si>
  <si>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</si>
  <si>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</si>
  <si>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</si>
  <si>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</si>
  <si>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</si>
  <si>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</si>
  <si>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</si>
  <si>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</si>
  <si>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</si>
  <si>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</si>
  <si>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</si>
  <si>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</si>
  <si>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</si>
  <si>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</si>
  <si>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</si>
  <si>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</si>
  <si>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</si>
  <si>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</si>
  <si>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</si>
  <si>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</si>
  <si>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</si>
  <si>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</si>
  <si>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</si>
  <si>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</si>
  <si>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</si>
  <si>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</si>
  <si>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</si>
  <si>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</si>
  <si>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</si>
  <si>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</si>
  <si>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</si>
  <si>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</si>
  <si>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</si>
  <si>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</si>
  <si>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</si>
  <si>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</si>
  <si>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</si>
  <si>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</si>
  <si>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</si>
  <si>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</si>
  <si>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</si>
  <si>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</si>
  <si>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</si>
  <si>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</si>
  <si>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</si>
  <si>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</si>
  <si>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</si>
  <si>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</si>
  <si>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</si>
  <si>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</si>
  <si>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</si>
  <si>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</si>
  <si>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</si>
  <si>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</si>
  <si>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</si>
  <si>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</si>
  <si>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</si>
  <si>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</si>
  <si>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</si>
  <si>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</si>
  <si>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</si>
  <si>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</si>
  <si>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</si>
  <si>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</si>
  <si>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</si>
  <si>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</si>
  <si>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</si>
  <si>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</si>
  <si>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</si>
  <si>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</si>
  <si>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</si>
  <si>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</si>
  <si>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</si>
  <si>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</si>
  <si>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</si>
  <si>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</si>
  <si>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</si>
  <si>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</si>
  <si>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</si>
  <si>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</si>
  <si>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</si>
  <si>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</si>
  <si>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</si>
  <si>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</si>
  <si>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</si>
  <si>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</si>
  <si>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</si>
  <si>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</si>
  <si>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</si>
  <si>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</si>
  <si>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</si>
  <si>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</si>
  <si>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</si>
  <si>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</si>
  <si>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</si>
  <si>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</si>
  <si>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</si>
  <si>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</si>
  <si>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</si>
  <si>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</si>
  <si>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</si>
  <si>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</si>
  <si>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</si>
  <si>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</si>
  <si>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</si>
  <si>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</si>
  <si>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</si>
  <si>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</si>
  <si>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</si>
  <si>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</si>
  <si>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</si>
  <si>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</si>
  <si>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</si>
  <si>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</si>
  <si>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</si>
  <si>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</si>
  <si>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</si>
  <si>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</si>
  <si>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</si>
  <si>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</si>
  <si>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</si>
  <si>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</si>
  <si>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</si>
  <si>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</si>
  <si>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</si>
  <si>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</si>
  <si>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</si>
  <si>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</si>
  <si>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</si>
  <si>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</si>
  <si>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</si>
  <si>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</si>
  <si>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</si>
  <si>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</si>
  <si>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</si>
  <si>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</si>
  <si>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</si>
  <si>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</si>
  <si>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</si>
  <si>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</si>
  <si>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</si>
  <si>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</si>
  <si>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</si>
  <si>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</si>
  <si>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</si>
  <si>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</si>
  <si>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</si>
  <si>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</si>
  <si>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</si>
  <si>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</si>
  <si>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</si>
  <si>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</si>
  <si>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</si>
  <si>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</si>
  <si>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</si>
  <si>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</si>
  <si>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</si>
  <si>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</si>
  <si>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</si>
  <si>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</si>
  <si>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</si>
  <si>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</si>
  <si>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</si>
  <si>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</si>
  <si>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</si>
  <si>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</si>
  <si>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</si>
  <si>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</si>
  <si>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</si>
  <si>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</si>
  <si>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</si>
  <si>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</si>
  <si>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</si>
  <si>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</si>
  <si>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</si>
  <si>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</si>
  <si>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</si>
  <si>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</si>
  <si>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</si>
  <si>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</si>
  <si>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</si>
  <si>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</si>
  <si>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</si>
  <si>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</si>
  <si>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</si>
  <si>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</si>
  <si>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</si>
  <si>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</si>
  <si>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</si>
  <si>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</si>
  <si>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</si>
  <si>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</si>
  <si>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</si>
  <si>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</si>
  <si>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</si>
  <si>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</si>
  <si>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</si>
  <si>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</si>
  <si>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</si>
  <si>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</si>
  <si>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</si>
  <si>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</si>
  <si>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</si>
  <si>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</si>
  <si>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</si>
  <si>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</si>
  <si>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</si>
  <si>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</si>
  <si>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</si>
  <si>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</si>
  <si>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</si>
  <si>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</si>
  <si>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</si>
  <si>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</si>
  <si>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</si>
  <si>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</si>
  <si>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</si>
  <si>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</si>
  <si>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</si>
  <si>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</si>
  <si>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</si>
  <si>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</si>
  <si>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</si>
  <si>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</si>
  <si>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</si>
  <si>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</si>
  <si>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</si>
  <si>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</si>
  <si>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</si>
  <si>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</si>
  <si>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</si>
  <si>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</si>
  <si>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</si>
  <si>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</si>
  <si>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</si>
  <si>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</si>
  <si>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</si>
  <si>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</si>
  <si>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</si>
  <si>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</si>
  <si>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</si>
  <si>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</si>
  <si>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</si>
  <si>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</si>
  <si>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</si>
  <si>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</si>
  <si>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</si>
  <si>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</si>
  <si>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</si>
  <si>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</si>
  <si>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</si>
  <si>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</si>
  <si>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</si>
  <si>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</si>
  <si>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</si>
  <si>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</si>
  <si>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</si>
  <si>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</si>
  <si>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</si>
  <si>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</si>
  <si>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</si>
  <si>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</si>
  <si>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</si>
  <si>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</si>
  <si>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</si>
  <si>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</si>
  <si>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</si>
  <si>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</si>
  <si>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</si>
  <si>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</si>
  <si>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</si>
  <si>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</si>
  <si>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</si>
  <si>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</si>
  <si>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</si>
  <si>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</si>
  <si>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</si>
  <si>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</si>
  <si>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</si>
  <si>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</si>
  <si>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</si>
  <si>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</si>
  <si>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</si>
  <si>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</si>
  <si>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</si>
  <si>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</si>
  <si>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</si>
  <si>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</si>
  <si>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</si>
  <si>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</si>
  <si>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</si>
  <si>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</si>
  <si>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</si>
  <si>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</si>
  <si>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</si>
  <si>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</si>
  <si>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</si>
  <si>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</si>
  <si>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</si>
  <si>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</si>
  <si>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</si>
  <si>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</si>
  <si>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</si>
  <si>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</si>
  <si>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</si>
  <si>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</si>
  <si>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</si>
  <si>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</si>
  <si>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</si>
  <si>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</si>
  <si>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</si>
  <si>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</si>
  <si>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</si>
  <si>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</si>
  <si>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</si>
  <si>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</si>
  <si>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</si>
  <si>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</si>
  <si>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</si>
  <si>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</si>
  <si>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</si>
  <si>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</si>
  <si>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</si>
  <si>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</si>
  <si>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</si>
  <si>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</si>
  <si>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</si>
  <si>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</si>
  <si>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</si>
  <si>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</si>
  <si>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</si>
  <si>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</si>
  <si>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</si>
  <si>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</si>
  <si>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</si>
  <si>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</si>
  <si>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</si>
  <si>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</si>
  <si>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</si>
  <si>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</si>
  <si>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</si>
  <si>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</si>
  <si>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</si>
  <si>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</si>
  <si>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</si>
  <si>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</si>
  <si>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</si>
  <si>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</si>
  <si>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</si>
  <si>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</si>
  <si>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</si>
  <si>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</si>
  <si>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</si>
  <si>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</si>
  <si>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</si>
  <si>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</si>
  <si>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</si>
  <si>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</si>
  <si>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</si>
  <si>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</si>
  <si>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</si>
  <si>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</si>
  <si>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</si>
  <si>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</si>
  <si>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</si>
  <si>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</si>
  <si>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</si>
  <si>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</si>
  <si>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</si>
  <si>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</si>
  <si>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</si>
  <si>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</si>
  <si>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</si>
  <si>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</si>
  <si>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</si>
  <si>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</si>
  <si>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</si>
  <si>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</si>
  <si>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</si>
  <si>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</si>
  <si>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</si>
  <si>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</si>
  <si>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</si>
  <si>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</si>
  <si>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</si>
  <si>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</si>
  <si>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</si>
  <si>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</si>
  <si>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</si>
  <si>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</si>
  <si>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</si>
  <si>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</si>
  <si>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</si>
  <si>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</si>
  <si>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</si>
  <si>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</si>
  <si>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</si>
  <si>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</si>
  <si>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</si>
  <si>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</si>
  <si>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</si>
  <si>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</si>
  <si>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</si>
  <si>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</si>
  <si>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</si>
  <si>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</si>
  <si>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</si>
  <si>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</si>
  <si>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</si>
  <si>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</si>
  <si>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</si>
  <si>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</si>
  <si>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</si>
  <si>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</si>
  <si>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</si>
  <si>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</si>
  <si>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</si>
  <si>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</si>
  <si>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</si>
  <si>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</si>
  <si>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</si>
  <si>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</si>
  <si>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</si>
  <si>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</si>
  <si>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</si>
  <si>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</si>
  <si>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</si>
  <si>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</si>
  <si>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</si>
  <si>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</si>
  <si>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</si>
  <si>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</si>
  <si>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</si>
  <si>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</si>
  <si>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</si>
  <si>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</si>
  <si>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</si>
  <si>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</si>
  <si>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</si>
  <si>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</si>
  <si>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</si>
  <si>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</si>
  <si>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</si>
  <si>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</si>
  <si>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</si>
  <si>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</si>
  <si>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</si>
  <si>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</si>
  <si>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</si>
  <si>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</si>
  <si>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</si>
  <si>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</si>
  <si>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</si>
  <si>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</si>
  <si>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</si>
  <si>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</si>
  <si>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</si>
  <si>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</si>
  <si>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</si>
  <si>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</si>
  <si>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</si>
  <si>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</si>
  <si>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</si>
  <si>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</si>
  <si>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</si>
  <si>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</si>
  <si>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</si>
  <si>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</si>
  <si>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</si>
  <si>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</si>
  <si>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</si>
  <si>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</si>
  <si>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</si>
  <si>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</si>
  <si>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</si>
  <si>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</si>
  <si>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</si>
  <si>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</si>
  <si>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</si>
  <si>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</si>
  <si>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</si>
  <si>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</si>
  <si>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</si>
  <si>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</si>
  <si>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</si>
  <si>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</si>
  <si>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</si>
  <si>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</si>
  <si>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</si>
  <si>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</si>
  <si>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</si>
  <si>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</si>
  <si>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</si>
  <si>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</si>
  <si>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</si>
  <si>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</si>
  <si>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</si>
  <si>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</si>
  <si>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</si>
  <si>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</si>
  <si>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</si>
  <si>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</si>
  <si>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</si>
  <si>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</si>
  <si>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</si>
  <si>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</si>
  <si>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</si>
  <si>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</si>
  <si>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</si>
  <si>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</si>
  <si>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</si>
  <si>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</si>
  <si>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</si>
  <si>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</si>
  <si>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</si>
  <si>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</si>
  <si>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</si>
  <si>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</si>
  <si>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</si>
  <si>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</si>
  <si>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</si>
  <si>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</si>
  <si>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</si>
  <si>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</si>
  <si>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</si>
  <si>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</si>
  <si>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</si>
  <si>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</si>
  <si>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</si>
  <si>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</si>
  <si>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</si>
  <si>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</si>
  <si>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</si>
  <si>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</si>
  <si>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</si>
  <si>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</si>
  <si>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</si>
  <si>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</si>
  <si>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</si>
  <si>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</si>
  <si>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</si>
  <si>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</si>
  <si>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</si>
  <si>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</si>
  <si>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</si>
  <si>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</si>
  <si>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</si>
  <si>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</si>
  <si>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</si>
  <si>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</si>
  <si>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</si>
  <si>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</si>
  <si>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</si>
  <si>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</si>
  <si>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</si>
  <si>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</si>
  <si>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</si>
  <si>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</si>
  <si>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</si>
  <si>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</si>
  <si>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</si>
  <si>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</si>
  <si>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</si>
  <si>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</si>
  <si>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</si>
  <si>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</si>
  <si>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</si>
  <si>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</si>
  <si>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</si>
  <si>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</si>
  <si>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</si>
  <si>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</si>
  <si>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</si>
  <si>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</si>
  <si>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</si>
  <si>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</si>
  <si>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</si>
  <si>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</si>
  <si>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</si>
  <si>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</si>
  <si>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</si>
  <si>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</si>
  <si>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</si>
  <si>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</si>
  <si>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</si>
  <si>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</si>
  <si>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</si>
  <si>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</si>
  <si>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</si>
  <si>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</si>
  <si>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</si>
  <si>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</si>
  <si>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</si>
  <si>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</si>
  <si>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</si>
  <si>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</si>
  <si>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</si>
  <si>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</si>
  <si>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</si>
  <si>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</si>
  <si>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</si>
  <si>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</si>
  <si>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</si>
  <si>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</si>
  <si>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</si>
  <si>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</si>
  <si>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</si>
  <si>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</si>
  <si>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</si>
  <si>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</si>
  <si>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</si>
  <si>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</si>
  <si>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</si>
  <si>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</si>
  <si>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</si>
  <si>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</si>
  <si>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</si>
  <si>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</si>
  <si>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</si>
  <si>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</si>
  <si>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</si>
  <si>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</si>
  <si>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</si>
  <si>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</si>
  <si>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</si>
  <si>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</si>
  <si>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</si>
  <si>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</si>
  <si>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</si>
  <si>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</si>
  <si>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</si>
  <si>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</si>
  <si>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</si>
  <si>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</si>
  <si>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</si>
  <si>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</si>
  <si>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</si>
  <si>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</si>
  <si>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</si>
  <si>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</si>
  <si>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</si>
  <si>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</si>
  <si>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</si>
  <si>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</si>
  <si>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</si>
  <si>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</si>
  <si>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</si>
  <si>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</si>
  <si>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</si>
  <si>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</si>
  <si>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</si>
  <si>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</si>
  <si>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</si>
  <si>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</si>
  <si>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</si>
  <si>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</si>
  <si>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</si>
  <si>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</si>
  <si>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</si>
  <si>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</si>
  <si>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</si>
  <si>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</si>
  <si>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</si>
  <si>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</si>
  <si>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</si>
  <si>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</si>
  <si>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</si>
  <si>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</si>
  <si>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</si>
  <si>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</si>
  <si>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</si>
  <si>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</si>
  <si>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</si>
  <si>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</si>
  <si>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</si>
  <si>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</si>
  <si>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</si>
  <si>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</si>
  <si>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</si>
  <si>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</si>
  <si>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</si>
  <si>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</si>
  <si>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</si>
  <si>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</si>
  <si>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</si>
  <si>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</si>
  <si>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</si>
  <si>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</si>
  <si>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</si>
  <si>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</si>
  <si>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</si>
  <si>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</si>
  <si>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</si>
  <si>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</si>
  <si>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</si>
  <si>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</si>
  <si>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</si>
  <si>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</si>
  <si>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</si>
  <si>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</si>
  <si>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</si>
  <si>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</si>
  <si>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</si>
  <si>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</si>
  <si>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</si>
  <si>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</si>
  <si>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</si>
  <si>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</si>
  <si>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</si>
  <si>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</si>
  <si>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</si>
  <si>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</si>
  <si>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</si>
  <si>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</si>
  <si>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</si>
  <si>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</si>
  <si>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</si>
  <si>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</si>
  <si>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</si>
  <si>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</si>
  <si>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</si>
  <si>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</si>
  <si>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</si>
  <si>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</si>
  <si>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</si>
  <si>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</si>
  <si>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</si>
  <si>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</si>
  <si>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</si>
  <si>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</si>
  <si>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</si>
  <si>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</si>
  <si>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</si>
  <si>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</si>
  <si>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</si>
  <si>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</si>
  <si>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</si>
  <si>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</si>
  <si>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</si>
  <si>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</si>
  <si>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</si>
  <si>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</si>
  <si>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</si>
  <si>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</si>
  <si>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</si>
  <si>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</si>
  <si>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</si>
  <si>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</si>
  <si>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</si>
  <si>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</si>
  <si>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</si>
  <si>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</si>
  <si>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</si>
  <si>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</si>
  <si>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</si>
  <si>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</si>
  <si>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</si>
  <si>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</si>
  <si>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</si>
  <si>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</si>
  <si>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</si>
  <si>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</si>
  <si>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</si>
  <si>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</si>
  <si>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</si>
  <si>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</si>
  <si>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</si>
  <si>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</si>
  <si>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</si>
  <si>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</si>
  <si>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</si>
  <si>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</si>
  <si>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</si>
  <si>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</si>
  <si>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</si>
  <si>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</si>
  <si>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</si>
  <si>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</si>
  <si>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</si>
  <si>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</si>
  <si>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</si>
  <si>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</si>
  <si>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</si>
  <si>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</si>
  <si>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</si>
  <si>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</si>
  <si>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</si>
  <si>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</si>
  <si>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</si>
  <si>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</si>
  <si>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</si>
  <si>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</si>
  <si>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</si>
  <si>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</si>
  <si>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</si>
  <si>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</si>
  <si>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</si>
  <si>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</si>
  <si>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</si>
  <si>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</si>
  <si>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</si>
  <si>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</si>
  <si>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</si>
  <si>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</si>
  <si>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</si>
  <si>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</si>
  <si>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</si>
  <si>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</si>
  <si>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</si>
  <si>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</si>
  <si>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</si>
  <si>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</si>
  <si>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</si>
  <si>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</si>
  <si>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</si>
  <si>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</si>
  <si>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</si>
  <si>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</si>
  <si>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</si>
  <si>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</si>
  <si>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</si>
  <si>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</si>
  <si>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</si>
  <si>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</si>
  <si>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</si>
  <si>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</si>
  <si>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</si>
  <si>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</si>
  <si>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</si>
  <si>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</si>
  <si>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</si>
  <si>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</si>
  <si>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</si>
  <si>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</si>
  <si>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</si>
  <si>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</si>
  <si>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</si>
  <si>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</si>
  <si>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</si>
  <si>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</si>
  <si>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</si>
  <si>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</si>
  <si>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</si>
  <si>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</si>
  <si>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</si>
  <si>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</si>
  <si>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</si>
  <si>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</si>
  <si>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</si>
  <si>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</si>
  <si>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</si>
  <si>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</si>
  <si>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</si>
  <si>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</si>
  <si>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</si>
  <si>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</si>
  <si>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</si>
  <si>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</si>
  <si>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</si>
  <si>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</si>
  <si>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</si>
  <si>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</si>
  <si>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</si>
  <si>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</si>
  <si>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</si>
  <si>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</si>
  <si>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</si>
  <si>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</si>
  <si>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</si>
  <si>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</si>
  <si>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</si>
  <si>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</si>
  <si>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</si>
  <si>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</si>
  <si>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</si>
  <si>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</si>
  <si>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</si>
  <si>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</si>
  <si>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</si>
  <si>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</si>
  <si>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</si>
  <si>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</si>
  <si>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</si>
  <si>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</si>
  <si>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</si>
  <si>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</si>
  <si>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</si>
  <si>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</si>
  <si>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</si>
  <si>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</si>
  <si>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</si>
  <si>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</si>
  <si>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</si>
  <si>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</si>
  <si>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</si>
  <si>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</si>
  <si>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</si>
  <si>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</si>
  <si>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</si>
  <si>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</si>
  <si>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</si>
  <si>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</si>
  <si>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</si>
  <si>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</si>
  <si>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</si>
  <si>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</si>
  <si>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</si>
  <si>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</si>
  <si>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</si>
  <si>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</si>
  <si>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</si>
  <si>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</si>
  <si>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</si>
  <si>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</si>
  <si>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</si>
  <si>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</si>
  <si>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</si>
  <si>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</si>
  <si>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</si>
  <si>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</si>
  <si>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</si>
  <si>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</si>
  <si>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</si>
  <si>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</si>
  <si>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</si>
  <si>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</si>
  <si>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</si>
  <si>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</si>
  <si>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</si>
  <si>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</si>
  <si>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</si>
  <si>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</si>
  <si>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</si>
  <si>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</si>
  <si>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</si>
  <si>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</si>
  <si>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</si>
  <si>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</si>
  <si>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</si>
  <si>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</si>
  <si>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</si>
  <si>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</si>
  <si>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</si>
  <si>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</si>
  <si>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</si>
  <si>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</si>
  <si>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</si>
  <si>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</si>
  <si>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</si>
  <si>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</si>
  <si>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</si>
  <si>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</si>
  <si>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</si>
  <si>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</si>
  <si>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</si>
  <si>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</si>
  <si>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</si>
  <si>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</si>
  <si>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</si>
  <si>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</si>
  <si>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</si>
  <si>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</si>
  <si>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</si>
  <si>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</si>
  <si>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</si>
  <si>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</si>
  <si>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</si>
  <si>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</si>
  <si>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</si>
  <si>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</si>
  <si>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</si>
  <si>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</si>
  <si>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</si>
  <si>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</si>
  <si>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</si>
  <si>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</si>
  <si>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</si>
  <si>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</si>
  <si>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</si>
  <si>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</si>
  <si>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</si>
  <si>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</si>
  <si>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</si>
  <si>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</si>
  <si>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</si>
  <si>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</si>
  <si>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</si>
  <si>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</si>
  <si>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</si>
  <si>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</si>
  <si>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</si>
  <si>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</si>
  <si>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</si>
  <si>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</si>
  <si>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</si>
  <si>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</si>
  <si>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</si>
  <si>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</si>
  <si>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</si>
  <si>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</si>
  <si>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</si>
  <si>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</si>
  <si>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</si>
  <si>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</si>
  <si>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</si>
  <si>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</si>
  <si>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</si>
  <si>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</si>
  <si>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</si>
  <si>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</si>
  <si>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</si>
  <si>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</si>
  <si>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</si>
  <si>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</si>
  <si>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</si>
  <si>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</si>
  <si>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</si>
  <si>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</si>
  <si>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</si>
  <si>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</si>
  <si>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</si>
  <si>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</si>
  <si>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</si>
  <si>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</si>
  <si>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</si>
  <si>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</si>
  <si>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</si>
  <si>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</si>
  <si>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</si>
  <si>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</si>
  <si>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</si>
  <si>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</si>
  <si>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</si>
  <si>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</si>
  <si>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</si>
  <si>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</si>
  <si>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</si>
  <si>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</si>
  <si>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</si>
  <si>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</si>
  <si>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</si>
  <si>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</si>
  <si>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</si>
  <si>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</si>
  <si>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</si>
  <si>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</si>
  <si>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</si>
  <si>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</si>
  <si>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</si>
  <si>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</si>
  <si>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</si>
  <si>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</si>
  <si>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</si>
  <si>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</si>
  <si>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</si>
  <si>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</si>
  <si>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</si>
  <si>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</si>
  <si>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</si>
  <si>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</si>
  <si>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</si>
  <si>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</si>
  <si>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</si>
  <si>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</si>
  <si>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</si>
  <si>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</si>
  <si>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</si>
  <si>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</si>
  <si>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</si>
  <si>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</si>
  <si>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</si>
  <si>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</si>
  <si>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</si>
  <si>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</si>
  <si>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</si>
  <si>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</si>
  <si>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</si>
  <si>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</si>
  <si>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</si>
  <si>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</si>
  <si>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</si>
  <si>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</si>
  <si>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</si>
  <si>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</si>
  <si>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</si>
  <si>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</si>
  <si>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</si>
  <si>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</si>
  <si>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</si>
  <si>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</si>
  <si>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</si>
  <si>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</si>
  <si>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</si>
  <si>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</si>
  <si>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</si>
  <si>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</si>
  <si>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</si>
  <si>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</si>
  <si>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</si>
  <si>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</si>
  <si>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</si>
  <si>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</si>
  <si>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</si>
  <si>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</si>
  <si>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</si>
  <si>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</si>
  <si>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</si>
  <si>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</si>
  <si>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</si>
  <si>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</si>
  <si>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</si>
  <si>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</si>
  <si>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</si>
  <si>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</si>
  <si>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</si>
  <si>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</si>
  <si>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</si>
  <si>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</si>
  <si>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</si>
  <si>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</si>
  <si>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</si>
  <si>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</si>
  <si>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</si>
  <si>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</si>
  <si>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</si>
  <si>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</si>
  <si>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</si>
  <si>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</si>
  <si>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</si>
  <si>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</si>
  <si>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</si>
  <si>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</si>
  <si>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</si>
  <si>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</si>
  <si>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</si>
  <si>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</si>
  <si>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</si>
  <si>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</si>
  <si>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</si>
  <si>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</si>
  <si>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</si>
  <si>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</si>
  <si>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</si>
  <si>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</si>
  <si>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</si>
  <si>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</si>
  <si>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</si>
  <si>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</si>
  <si>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</si>
  <si>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</si>
  <si>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</si>
  <si>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</si>
  <si>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</si>
  <si>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</si>
  <si>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</si>
  <si>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</si>
  <si>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</si>
  <si>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</si>
  <si>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</si>
  <si>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</si>
  <si>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</si>
  <si>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</si>
  <si>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</si>
  <si>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</si>
  <si>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</si>
  <si>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</si>
  <si>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</si>
  <si>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</si>
  <si>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</si>
  <si>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</si>
  <si>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</si>
  <si>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</si>
  <si>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</si>
  <si>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</si>
  <si>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</si>
  <si>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</si>
  <si>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</si>
  <si>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</si>
  <si>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</si>
  <si>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</si>
  <si>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</si>
  <si>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</si>
  <si>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</si>
  <si>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</si>
  <si>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</si>
  <si>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</si>
  <si>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</si>
  <si>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</si>
  <si>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</si>
  <si>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</si>
  <si>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</si>
  <si>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</si>
  <si>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</si>
  <si>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</si>
  <si>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</si>
  <si>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</si>
  <si>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</si>
  <si>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</si>
  <si>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</si>
  <si>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</si>
  <si>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</si>
  <si>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</si>
  <si>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</si>
  <si>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</si>
  <si>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</si>
  <si>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</si>
  <si>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</si>
  <si>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</si>
  <si>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</si>
  <si>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</si>
  <si>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</si>
  <si>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</si>
  <si>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</si>
  <si>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</si>
  <si>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</si>
  <si>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</si>
  <si>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</si>
  <si>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</si>
  <si>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</si>
  <si>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</si>
  <si>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</si>
  <si>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</si>
  <si>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</si>
  <si>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</si>
  <si>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</si>
  <si>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</si>
  <si>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</si>
  <si>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</si>
  <si>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</si>
  <si>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</si>
  <si>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</si>
  <si>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</si>
  <si>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</si>
  <si>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</si>
  <si>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</si>
  <si>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</si>
  <si>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</si>
  <si>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</si>
  <si>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</si>
  <si>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</si>
  <si>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</si>
  <si>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</si>
  <si>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</si>
  <si>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</si>
  <si>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</si>
  <si>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</si>
  <si>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</si>
  <si>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</si>
  <si>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</si>
  <si>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</si>
  <si>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</si>
  <si>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</si>
  <si>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</si>
  <si>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</si>
  <si>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</si>
  <si>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</si>
  <si>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</si>
  <si>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</si>
  <si>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</si>
  <si>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</si>
  <si>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</si>
  <si>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</si>
  <si>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</si>
  <si>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</si>
  <si>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</si>
  <si>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</si>
  <si>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</si>
  <si>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</si>
  <si>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</si>
  <si>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</si>
  <si>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</si>
  <si>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</si>
  <si>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</si>
  <si>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</si>
  <si>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</si>
  <si>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</si>
  <si>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</si>
  <si>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</si>
  <si>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</si>
  <si>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</si>
  <si>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</si>
  <si>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</si>
  <si>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</si>
  <si>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</si>
  <si>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</si>
  <si>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</si>
  <si>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</si>
  <si>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</si>
  <si>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</si>
  <si>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</si>
  <si>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</si>
  <si>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</si>
  <si>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</si>
  <si>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</si>
  <si>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</si>
  <si>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</si>
  <si>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</si>
  <si>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</si>
  <si>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</si>
  <si>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</si>
  <si>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</si>
  <si>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</si>
  <si>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</si>
  <si>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</si>
  <si>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</si>
  <si>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</si>
  <si>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</si>
  <si>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</si>
  <si>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</si>
  <si>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</si>
  <si>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</si>
  <si>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</si>
  <si>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</si>
  <si>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</si>
  <si>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</si>
  <si>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</si>
  <si>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</si>
  <si>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</si>
  <si>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</si>
  <si>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</si>
  <si>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</si>
  <si>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</si>
  <si>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</si>
  <si>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</si>
  <si>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</si>
  <si>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</si>
  <si>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</si>
  <si>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</si>
  <si>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</si>
  <si>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</si>
  <si>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</si>
  <si>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</si>
  <si>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</si>
  <si>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</si>
  <si>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</si>
  <si>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</si>
  <si>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</si>
  <si>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</si>
  <si>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</si>
  <si>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</si>
  <si>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</si>
  <si>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</si>
  <si>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</si>
  <si>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</si>
  <si>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</si>
  <si>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</si>
  <si>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</si>
  <si>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</si>
  <si>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</si>
  <si>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</si>
  <si>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</si>
  <si>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</si>
  <si>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</si>
  <si>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</si>
  <si>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</si>
  <si>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</si>
  <si>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</si>
  <si>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</si>
  <si>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</si>
  <si>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</si>
  <si>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</si>
  <si>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</si>
  <si>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</si>
  <si>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</si>
  <si>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</si>
  <si>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</si>
  <si>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</si>
  <si>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</si>
  <si>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</si>
  <si>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</si>
  <si>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</si>
  <si>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</si>
  <si>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</si>
  <si>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</si>
  <si>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</si>
  <si>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</si>
  <si>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</si>
  <si>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</si>
  <si>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</si>
  <si>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</si>
  <si>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</si>
  <si>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</si>
  <si>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</si>
  <si>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</si>
  <si>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</si>
  <si>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</si>
  <si>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</si>
  <si>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</si>
  <si>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</si>
  <si>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</si>
  <si>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</si>
  <si>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</si>
  <si>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</si>
  <si>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</si>
  <si>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</si>
  <si>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</si>
  <si>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</si>
  <si>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</si>
  <si>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</si>
  <si>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</si>
  <si>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</si>
  <si>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</si>
  <si>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</si>
  <si>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</si>
  <si>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</si>
  <si>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</si>
  <si>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</si>
  <si>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</si>
  <si>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</si>
  <si>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</si>
  <si>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</si>
  <si>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</si>
  <si>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</si>
  <si>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</si>
  <si>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</si>
  <si>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</si>
  <si>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</si>
  <si>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</si>
  <si>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</si>
  <si>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</si>
  <si>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</si>
  <si>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</si>
  <si>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</si>
  <si>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</si>
  <si>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</si>
  <si>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</si>
  <si>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</si>
  <si>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</si>
  <si>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</si>
  <si>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</si>
  <si>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</si>
  <si>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</si>
  <si>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</si>
  <si>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</si>
  <si>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</si>
  <si>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</si>
  <si>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</si>
  <si>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</si>
  <si>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</si>
  <si>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</si>
  <si>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</si>
  <si>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</si>
  <si>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</si>
  <si>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</si>
  <si>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</si>
  <si>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</si>
  <si>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</si>
  <si>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</si>
  <si>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</si>
  <si>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</si>
  <si>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</si>
  <si>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</si>
  <si>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</si>
  <si>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</si>
  <si>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</si>
  <si>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</si>
  <si>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</si>
  <si>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</si>
  <si>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</si>
  <si>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</si>
  <si>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</si>
  <si>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</si>
  <si>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</si>
  <si>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</si>
  <si>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</si>
  <si>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</si>
  <si>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</si>
  <si>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</si>
  <si>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</si>
  <si>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</si>
  <si>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</si>
  <si>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</si>
  <si>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</si>
  <si>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</si>
  <si>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</si>
  <si>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</si>
  <si>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</si>
  <si>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</si>
  <si>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</si>
  <si>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</si>
  <si>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</si>
  <si>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</si>
  <si>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</si>
  <si>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</si>
  <si>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</si>
  <si>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</si>
  <si>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</si>
  <si>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</si>
  <si>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</si>
  <si>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</si>
  <si>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</si>
  <si>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</si>
  <si>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</si>
  <si>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</si>
  <si>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</si>
  <si>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</si>
  <si>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</si>
  <si>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</si>
  <si>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</si>
  <si>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</si>
  <si>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</si>
  <si>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</si>
  <si>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</si>
  <si>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</si>
  <si>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</si>
  <si>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</si>
  <si>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</si>
  <si>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</si>
  <si>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</si>
  <si>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</si>
  <si>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</si>
  <si>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</si>
  <si>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</si>
  <si>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</si>
  <si>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</si>
  <si>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</si>
  <si>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</si>
  <si>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</si>
  <si>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</si>
  <si>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</si>
  <si>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</si>
  <si>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</si>
  <si>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</si>
  <si>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</si>
  <si>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</si>
  <si>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</si>
  <si>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</si>
  <si>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</si>
  <si>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</si>
  <si>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</si>
  <si>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</si>
  <si>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</si>
  <si>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</si>
  <si>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</si>
  <si>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</si>
  <si>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</si>
  <si>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</si>
  <si>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</si>
  <si>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</si>
  <si>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</si>
  <si>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</si>
  <si>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</si>
  <si>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</si>
  <si>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</si>
  <si>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</si>
  <si>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</si>
  <si>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</si>
  <si>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</si>
  <si>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</si>
  <si>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</si>
  <si>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</si>
  <si>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</si>
  <si>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</si>
  <si>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</si>
  <si>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</si>
  <si>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</si>
  <si>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</si>
  <si>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</si>
  <si>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</si>
  <si>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</si>
  <si>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</si>
  <si>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</si>
  <si>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</si>
  <si>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</si>
  <si>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</si>
  <si>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</si>
  <si>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</si>
  <si>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</si>
  <si>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</si>
  <si>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</si>
  <si>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</si>
  <si>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</si>
  <si>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</si>
  <si>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</si>
  <si>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</si>
  <si>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</si>
  <si>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</si>
  <si>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</si>
  <si>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</si>
  <si>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</si>
  <si>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</si>
  <si>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</si>
  <si>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</si>
  <si>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</si>
  <si>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</si>
  <si>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</si>
  <si>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</si>
  <si>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</si>
  <si>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</si>
  <si>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</si>
  <si>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</si>
  <si>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</si>
  <si>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</si>
  <si>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</si>
  <si>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</si>
  <si>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</si>
  <si>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</si>
  <si>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</si>
  <si>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</si>
  <si>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</si>
  <si>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</si>
  <si>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</si>
  <si>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</si>
  <si>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</si>
  <si>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</si>
  <si>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</si>
  <si>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</si>
  <si>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</si>
  <si>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</si>
  <si>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</si>
  <si>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</si>
  <si>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</si>
  <si>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</si>
  <si>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</si>
  <si>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</si>
  <si>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</si>
  <si>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</si>
  <si>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</si>
  <si>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</si>
  <si>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</si>
  <si>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</si>
  <si>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</si>
  <si>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</si>
  <si>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</si>
  <si>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</si>
  <si>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</si>
  <si>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</si>
  <si>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</si>
  <si>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</si>
  <si>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</si>
  <si>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</si>
  <si>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</si>
  <si>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</si>
  <si>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</si>
  <si>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</si>
  <si>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</si>
  <si>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</si>
  <si>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</si>
  <si>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</si>
  <si>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</si>
  <si>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</si>
  <si>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</si>
  <si>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</si>
  <si>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</si>
  <si>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</si>
  <si>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</si>
  <si>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</si>
  <si>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</si>
  <si>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</si>
  <si>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</si>
  <si>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</si>
  <si>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</si>
  <si>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</si>
  <si>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</si>
  <si>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</si>
  <si>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</si>
  <si>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</si>
  <si>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</si>
  <si>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</si>
  <si>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</si>
  <si>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</si>
  <si>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</si>
  <si>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</si>
  <si>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</si>
  <si>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</si>
  <si>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</si>
  <si>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</si>
  <si>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</si>
  <si>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</si>
  <si>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</si>
  <si>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</si>
  <si>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</si>
  <si>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</si>
  <si>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</si>
  <si>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</si>
  <si>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</si>
  <si>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</si>
  <si>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</si>
  <si>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</si>
  <si>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</si>
  <si>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</si>
  <si>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</si>
  <si>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</si>
  <si>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</si>
  <si>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</si>
  <si>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</si>
  <si>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</si>
  <si>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</si>
  <si>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</si>
  <si>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</si>
  <si>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</si>
  <si>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</si>
  <si>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</si>
  <si>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</si>
  <si>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</si>
  <si>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</si>
  <si>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</si>
  <si>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</si>
  <si>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</si>
  <si>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</si>
  <si>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</si>
  <si>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</si>
  <si>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</si>
  <si>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</si>
  <si>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</si>
  <si>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</si>
  <si>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</si>
  <si>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</si>
  <si>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</si>
  <si>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</si>
  <si>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</si>
  <si>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</si>
  <si>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</si>
  <si>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</si>
  <si>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</si>
  <si>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</si>
  <si>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</si>
  <si>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</si>
  <si>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</si>
  <si>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</si>
  <si>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</si>
  <si>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</si>
  <si>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</si>
  <si>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</si>
  <si>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</si>
  <si>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</si>
  <si>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</si>
  <si>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</si>
  <si>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</si>
  <si>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</si>
  <si>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</si>
  <si>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</si>
  <si>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</si>
  <si>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</si>
  <si>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</si>
  <si>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</si>
  <si>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</si>
  <si>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</si>
  <si>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</si>
  <si>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</si>
  <si>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</si>
  <si>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</si>
  <si>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</si>
  <si>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</si>
  <si>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</si>
  <si>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</si>
  <si>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</si>
  <si>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</si>
  <si>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</si>
  <si>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</si>
  <si>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</si>
  <si>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</si>
  <si>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</si>
  <si>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</si>
  <si>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</si>
  <si>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</si>
  <si>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</si>
  <si>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</si>
  <si>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</si>
  <si>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</si>
  <si>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</si>
  <si>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</si>
  <si>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</si>
  <si>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</si>
  <si>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</si>
  <si>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</si>
  <si>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</si>
  <si>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</si>
  <si>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</si>
  <si>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</si>
  <si>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</si>
  <si>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</si>
  <si>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</si>
  <si>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</si>
  <si>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</si>
  <si>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</si>
  <si>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</si>
  <si>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</si>
  <si>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</si>
  <si>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</si>
  <si>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</si>
  <si>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</si>
  <si>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</si>
  <si>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</si>
  <si>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</si>
  <si>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</si>
  <si>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</si>
  <si>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</si>
  <si>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</si>
  <si>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</si>
  <si>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</si>
  <si>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</si>
  <si>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</si>
  <si>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</si>
  <si>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</si>
  <si>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</si>
  <si>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</si>
  <si>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</si>
  <si>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</si>
  <si>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</si>
  <si>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</si>
  <si>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</si>
  <si>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</si>
  <si>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</si>
  <si>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</si>
  <si>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</si>
  <si>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</si>
  <si>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</si>
  <si>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</si>
  <si>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</si>
  <si>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</si>
  <si>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</si>
  <si>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</si>
  <si>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</si>
  <si>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</si>
  <si>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</si>
  <si>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</si>
  <si>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</si>
  <si>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</si>
  <si>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</si>
  <si>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</si>
  <si>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</si>
  <si>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</si>
  <si>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</si>
  <si>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</si>
  <si>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</si>
  <si>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</si>
  <si>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</si>
  <si>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</si>
  <si>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</si>
  <si>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</si>
  <si>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</si>
  <si>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</si>
  <si>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</si>
  <si>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</si>
  <si>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</si>
  <si>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</si>
  <si>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</si>
  <si>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</si>
  <si>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</si>
  <si>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</si>
  <si>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</si>
  <si>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</si>
  <si>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</si>
  <si>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</si>
  <si>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</si>
  <si>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</si>
  <si>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</si>
  <si>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</si>
  <si>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</si>
  <si>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</si>
  <si>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</si>
  <si>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</si>
  <si>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</si>
  <si>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</si>
  <si>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</si>
  <si>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</si>
  <si>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</si>
  <si>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</si>
  <si>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</si>
  <si>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</si>
  <si>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</si>
  <si>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</si>
  <si>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</si>
  <si>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</si>
  <si>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</si>
  <si>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</si>
  <si>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</si>
  <si>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</si>
  <si>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</si>
  <si>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</si>
  <si>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</si>
  <si>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</si>
  <si>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</si>
  <si>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</si>
  <si>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</si>
  <si>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</si>
  <si>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</si>
  <si>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</si>
  <si>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</si>
  <si>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</si>
  <si>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</si>
  <si>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</si>
  <si>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</si>
  <si>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</si>
  <si>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</si>
  <si>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</si>
  <si>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</si>
  <si>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</si>
  <si>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</si>
  <si>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</si>
  <si>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</si>
  <si>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</si>
  <si>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</si>
  <si>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</si>
  <si>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</si>
  <si>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</si>
  <si>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</si>
  <si>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</si>
  <si>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</si>
  <si>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</si>
  <si>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</si>
  <si>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</si>
  <si>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</si>
  <si>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</si>
  <si>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</si>
  <si>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</si>
  <si>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</si>
  <si>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</si>
  <si>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</si>
  <si>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</si>
  <si>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</si>
  <si>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</si>
  <si>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</si>
  <si>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</si>
  <si>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</si>
  <si>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</si>
  <si>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</si>
  <si>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</si>
  <si>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</si>
  <si>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</si>
  <si>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</si>
  <si>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</si>
  <si>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</si>
  <si>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</si>
  <si>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</si>
  <si>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</si>
  <si>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</si>
  <si>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</si>
  <si>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</si>
  <si>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</si>
  <si>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</si>
  <si>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</si>
  <si>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</si>
  <si>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</si>
  <si>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</si>
  <si>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</si>
  <si>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</si>
  <si>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</si>
  <si>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</si>
  <si>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</si>
  <si>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</si>
  <si>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</si>
  <si>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</si>
  <si>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</si>
  <si>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</si>
  <si>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</si>
  <si>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</si>
  <si>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</si>
  <si>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</si>
  <si>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</si>
  <si>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</si>
  <si>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</si>
  <si>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</si>
  <si>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</si>
  <si>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</si>
  <si>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</si>
  <si>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</si>
  <si>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</si>
  <si>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</si>
  <si>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</si>
  <si>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</si>
  <si>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</si>
  <si>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</si>
  <si>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</si>
  <si>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</si>
  <si>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</si>
  <si>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</si>
  <si>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</si>
  <si>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</si>
  <si>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</si>
  <si>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</si>
  <si>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</si>
  <si>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</si>
  <si>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</si>
  <si>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</si>
  <si>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</si>
  <si>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</si>
  <si>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</si>
  <si>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</si>
  <si>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</si>
  <si>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</si>
  <si>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</si>
  <si>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</si>
  <si>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</si>
  <si>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</si>
  <si>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</si>
  <si>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</si>
  <si>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</si>
  <si>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</si>
  <si>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</si>
  <si>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</si>
  <si>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</si>
  <si>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</si>
  <si>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</si>
  <si>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</si>
  <si>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</si>
  <si>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</si>
  <si>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</si>
  <si>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</si>
  <si>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</si>
  <si>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</si>
  <si>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</si>
  <si>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</si>
  <si>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</si>
  <si>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</si>
  <si>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</si>
  <si>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</si>
  <si>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</si>
  <si>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</si>
  <si>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</si>
  <si>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</si>
  <si>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</si>
  <si>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</si>
  <si>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</si>
  <si>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</si>
  <si>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</si>
  <si>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</si>
  <si>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</si>
  <si>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</si>
  <si>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</si>
  <si>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</si>
  <si>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</si>
  <si>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</si>
  <si>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</si>
  <si>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</si>
  <si>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</si>
  <si>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</si>
  <si>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</si>
  <si>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</si>
  <si>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</si>
  <si>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</si>
  <si>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</si>
  <si>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</si>
  <si>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</si>
  <si>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</si>
  <si>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</si>
  <si>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</si>
  <si>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</si>
  <si>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</si>
  <si>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</si>
  <si>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</si>
  <si>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</si>
  <si>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</si>
  <si>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</si>
  <si>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</si>
  <si>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</si>
  <si>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</si>
  <si>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</si>
  <si>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</si>
  <si>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</si>
  <si>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</si>
  <si>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</si>
  <si>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</si>
  <si>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</si>
  <si>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</si>
  <si>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</si>
  <si>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</si>
  <si>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</si>
  <si>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</si>
  <si>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</si>
  <si>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</si>
  <si>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</si>
  <si>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</si>
  <si>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</si>
  <si>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</si>
  <si>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</si>
  <si>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</si>
  <si>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</si>
  <si>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</si>
  <si>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</si>
  <si>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</si>
  <si>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</si>
  <si>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</si>
  <si>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</si>
  <si>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</si>
  <si>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</si>
  <si>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</si>
  <si>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</si>
  <si>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</si>
  <si>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</si>
  <si>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</si>
  <si>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</si>
  <si>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</si>
  <si>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</si>
  <si>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</si>
  <si>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</si>
  <si>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</si>
  <si>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</si>
  <si>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</si>
  <si>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</si>
  <si>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</si>
  <si>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</si>
  <si>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</si>
  <si>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</si>
  <si>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</si>
  <si>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</si>
  <si>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</si>
  <si>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</si>
  <si>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</si>
  <si>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</si>
  <si>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</si>
  <si>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</si>
  <si>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</si>
  <si>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</si>
  <si>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</si>
  <si>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</si>
  <si>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</si>
  <si>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</si>
  <si>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</si>
  <si>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</si>
  <si>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</si>
  <si>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</si>
  <si>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</si>
  <si>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</si>
  <si>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</si>
  <si>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</si>
  <si>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</si>
  <si>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</si>
  <si>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</si>
  <si>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</si>
  <si>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</si>
  <si>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</si>
  <si>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</si>
  <si>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</si>
  <si>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</si>
  <si>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</si>
  <si>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</si>
  <si>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</si>
  <si>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</si>
  <si>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</si>
  <si>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</si>
  <si>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</si>
  <si>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</si>
  <si>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</si>
  <si>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</si>
  <si>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</si>
  <si>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</si>
  <si>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</si>
  <si>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</si>
  <si>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</si>
  <si>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</si>
  <si>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</si>
  <si>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</si>
  <si>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</si>
  <si>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</si>
  <si>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</si>
  <si>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</si>
  <si>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</si>
  <si>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</si>
  <si>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</si>
  <si>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</si>
  <si>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</si>
  <si>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</si>
  <si>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</si>
  <si>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</si>
  <si>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</si>
  <si>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</si>
  <si>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</si>
  <si>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</si>
  <si>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</si>
  <si>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</si>
  <si>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</si>
  <si>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</si>
  <si>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</si>
  <si>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</si>
  <si>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</si>
  <si>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</si>
  <si>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</si>
  <si>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</si>
  <si>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</si>
  <si>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</si>
  <si>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</si>
  <si>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</si>
  <si>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</si>
  <si>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</si>
  <si>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</si>
  <si>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</si>
  <si>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</si>
  <si>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</si>
  <si>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</si>
  <si>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</si>
  <si>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</si>
  <si>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</si>
  <si>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</si>
  <si>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</si>
  <si>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</si>
  <si>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</si>
  <si>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</si>
  <si>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</si>
  <si>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</si>
  <si>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</si>
  <si>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</si>
  <si>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</si>
  <si>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</si>
  <si>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</si>
  <si>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</si>
  <si>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</si>
  <si>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</si>
  <si>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</si>
  <si>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</si>
  <si>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</si>
  <si>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</si>
  <si>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</si>
  <si>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</si>
  <si>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</si>
  <si>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</si>
  <si>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</si>
  <si>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</si>
  <si>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</si>
  <si>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</si>
  <si>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</si>
  <si>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</si>
  <si>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</si>
  <si>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</si>
  <si>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</si>
  <si>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</si>
  <si>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</si>
  <si>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</si>
  <si>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</si>
  <si>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</si>
  <si>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</si>
  <si>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</si>
  <si>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</si>
  <si>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</si>
  <si>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</si>
  <si>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</si>
  <si>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</si>
  <si>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</si>
  <si>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</si>
  <si>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</si>
  <si>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</si>
  <si>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</si>
  <si>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</si>
  <si>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</si>
  <si>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</si>
  <si>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</si>
  <si>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</si>
  <si>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</si>
  <si>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</si>
  <si>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</si>
  <si>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</si>
  <si>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</si>
  <si>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</si>
  <si>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</si>
  <si>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</si>
  <si>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</si>
  <si>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</si>
  <si>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</si>
  <si>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</si>
  <si>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</si>
  <si>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</si>
  <si>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</si>
  <si>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</si>
  <si>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</si>
  <si>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</si>
  <si>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</si>
  <si>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</si>
  <si>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</si>
  <si>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</si>
  <si>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</si>
  <si>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</si>
  <si>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</si>
  <si>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</si>
  <si>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</si>
  <si>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</si>
  <si>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</si>
  <si>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</si>
  <si>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</si>
  <si>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</si>
  <si>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</si>
  <si>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</si>
  <si>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</si>
  <si>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</si>
  <si>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</si>
  <si>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</si>
  <si>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</si>
  <si>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</si>
  <si>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</si>
  <si>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</si>
  <si>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</si>
  <si>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</si>
  <si>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</si>
  <si>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</si>
  <si>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</si>
  <si>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</si>
  <si>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</si>
  <si>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</si>
  <si>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</si>
  <si>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</si>
  <si>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</si>
  <si>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</si>
  <si>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</si>
  <si>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</si>
  <si>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</si>
  <si>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</si>
  <si>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</si>
  <si>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</si>
  <si>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</si>
  <si>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</si>
  <si>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</si>
  <si>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</si>
  <si>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</si>
  <si>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</si>
  <si>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</si>
  <si>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</si>
  <si>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</si>
  <si>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</si>
  <si>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</si>
  <si>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</si>
  <si>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</si>
  <si>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</si>
  <si>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</si>
  <si>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</si>
  <si>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</si>
  <si>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</si>
  <si>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</si>
  <si>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</si>
  <si>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</si>
  <si>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</si>
  <si>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</si>
  <si>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</si>
  <si>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</si>
  <si>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</si>
  <si>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</si>
  <si>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</si>
  <si>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</si>
  <si>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</si>
  <si>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</si>
  <si>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</si>
  <si>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</si>
  <si>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</si>
  <si>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</si>
  <si>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</si>
  <si>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</si>
  <si>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</si>
  <si>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</si>
  <si>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</si>
  <si>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</si>
  <si>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</si>
  <si>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</si>
  <si>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</si>
  <si>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</si>
  <si>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</si>
  <si>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</si>
  <si>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</si>
  <si>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</si>
  <si>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</si>
  <si>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</si>
  <si>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</si>
  <si>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</si>
  <si>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</si>
  <si>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</si>
  <si>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</si>
  <si>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</si>
  <si>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</si>
  <si>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</si>
  <si>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</si>
  <si>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</si>
  <si>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</si>
  <si>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</si>
  <si>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</si>
  <si>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</si>
  <si>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</si>
  <si>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</si>
  <si>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</si>
  <si>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</si>
  <si>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</si>
  <si>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</si>
  <si>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</si>
  <si>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</si>
  <si>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</si>
  <si>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</si>
  <si>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</si>
  <si>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</si>
  <si>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</si>
  <si>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</si>
  <si>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</si>
  <si>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</si>
  <si>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</si>
  <si>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</si>
  <si>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</si>
  <si>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</si>
  <si>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</si>
  <si>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</si>
  <si>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</si>
  <si>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</si>
  <si>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</si>
  <si>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</si>
  <si>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</si>
  <si>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</si>
  <si>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</si>
  <si>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</si>
  <si>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</si>
  <si>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</si>
  <si>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</si>
  <si>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</si>
  <si>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</si>
  <si>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</si>
  <si>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</si>
  <si>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</si>
  <si>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</si>
  <si>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</si>
  <si>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</si>
  <si>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</si>
  <si>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</si>
  <si>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</si>
  <si>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</si>
  <si>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</si>
  <si>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</si>
  <si>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</si>
  <si>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</si>
  <si>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</si>
  <si>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</si>
  <si>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</si>
  <si>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</si>
  <si>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</si>
  <si>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</si>
  <si>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</si>
  <si>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</si>
  <si>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</si>
  <si>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</si>
  <si>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</si>
  <si>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</si>
  <si>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</si>
  <si>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</si>
  <si>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</si>
  <si>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</si>
  <si>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</si>
  <si>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</si>
  <si>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</si>
  <si>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</si>
  <si>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</si>
  <si>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</si>
  <si>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</si>
  <si>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</si>
  <si>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</si>
  <si>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</si>
  <si>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</si>
  <si>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</si>
  <si>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</si>
  <si>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</si>
  <si>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</si>
  <si>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</si>
  <si>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</si>
  <si>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</si>
  <si>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</si>
  <si>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</si>
  <si>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</si>
  <si>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</si>
  <si>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</si>
  <si>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</si>
  <si>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</si>
  <si>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</si>
  <si>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</si>
  <si>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</si>
  <si>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</si>
  <si>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</si>
  <si>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</si>
  <si>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</si>
  <si>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</si>
  <si>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</si>
  <si>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</si>
  <si>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</si>
  <si>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</si>
  <si>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</si>
  <si>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</si>
  <si>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</si>
  <si>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</si>
  <si>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</si>
  <si>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</si>
  <si>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</si>
  <si>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</si>
  <si>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</si>
  <si>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</si>
  <si>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</si>
  <si>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</si>
  <si>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</si>
  <si>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</si>
  <si>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</si>
  <si>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</si>
  <si>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</si>
  <si>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</si>
  <si>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</si>
  <si>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</si>
  <si>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</si>
  <si>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</si>
  <si>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</si>
  <si>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</si>
  <si>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</si>
  <si>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</si>
  <si>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</si>
  <si>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</si>
  <si>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</si>
  <si>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</si>
  <si>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</si>
  <si>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</si>
  <si>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</si>
  <si>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</si>
  <si>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</si>
  <si>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</si>
  <si>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</si>
  <si>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</si>
  <si>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</si>
  <si>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</si>
  <si>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</si>
  <si>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</si>
  <si>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</si>
  <si>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</si>
  <si>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</si>
  <si>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</si>
  <si>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</si>
  <si>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</si>
  <si>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</si>
  <si>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</si>
  <si>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</si>
  <si>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</si>
  <si>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</si>
  <si>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</si>
  <si>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</si>
  <si>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</si>
  <si>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</si>
  <si>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</si>
  <si>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</si>
  <si>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</si>
  <si>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</si>
  <si>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</si>
  <si>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</si>
  <si>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</si>
  <si>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</si>
  <si>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</si>
  <si>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</si>
  <si>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</si>
  <si>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</si>
  <si>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</si>
  <si>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</si>
  <si>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</si>
  <si>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</si>
  <si>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</si>
  <si>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</si>
  <si>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</si>
  <si>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</si>
  <si>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</si>
  <si>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</si>
  <si>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</si>
  <si>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</si>
  <si>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</si>
  <si>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</si>
  <si>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</si>
  <si>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</si>
  <si>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</si>
  <si>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</si>
  <si>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</si>
  <si>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</si>
  <si>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</si>
  <si>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</si>
  <si>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</si>
  <si>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</si>
  <si>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</si>
  <si>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</si>
  <si>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</si>
  <si>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</si>
  <si>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</si>
  <si>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</si>
  <si>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</si>
  <si>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</si>
  <si>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</si>
  <si>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</si>
  <si>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</si>
  <si>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</si>
  <si>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</si>
  <si>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</si>
  <si>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</si>
  <si>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</si>
  <si>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</si>
  <si>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</si>
  <si>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</si>
  <si>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</si>
  <si>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</si>
  <si>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</si>
  <si>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</si>
  <si>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</si>
  <si>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</si>
  <si>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</si>
  <si>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</si>
  <si>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</si>
  <si>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</si>
  <si>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</si>
  <si>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</si>
  <si>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</si>
  <si>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</si>
  <si>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</si>
  <si>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</si>
  <si>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</si>
  <si>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</si>
  <si>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</si>
  <si>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</si>
  <si>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</si>
  <si>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</si>
  <si>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</si>
  <si>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</si>
  <si>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</si>
  <si>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</si>
  <si>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</si>
  <si>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</si>
  <si>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</si>
  <si>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</si>
  <si>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</si>
  <si>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</si>
  <si>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</si>
  <si>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</si>
  <si>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</si>
  <si>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</si>
  <si>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</si>
  <si>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</si>
  <si>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</si>
  <si>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</si>
  <si>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</si>
  <si>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</si>
  <si>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</si>
  <si>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</si>
  <si>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</si>
  <si>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</si>
  <si>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</si>
  <si>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</si>
  <si>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</si>
  <si>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</si>
  <si>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</si>
  <si>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</si>
  <si>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</si>
  <si>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</si>
  <si>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</si>
  <si>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</si>
  <si>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</si>
  <si>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</si>
  <si>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</si>
  <si>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</si>
  <si>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</si>
  <si>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</si>
  <si>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</si>
  <si>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</si>
  <si>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</si>
  <si>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</si>
  <si>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</si>
  <si>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</si>
  <si>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</si>
  <si>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</si>
  <si>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</si>
  <si>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</si>
  <si>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</si>
  <si>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</si>
  <si>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</si>
  <si>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</si>
  <si>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</si>
  <si>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</si>
  <si>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</si>
  <si>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</si>
  <si>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</si>
  <si>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</si>
  <si>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</si>
  <si>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</si>
  <si>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</si>
  <si>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</si>
  <si>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</si>
  <si>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</si>
  <si>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</si>
  <si>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</si>
  <si>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</si>
  <si>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</si>
  <si>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</si>
  <si>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</si>
  <si>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</si>
  <si>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</si>
  <si>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</si>
  <si>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</si>
  <si>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</si>
  <si>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</si>
  <si>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</si>
  <si>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</si>
  <si>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</si>
  <si>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</si>
  <si>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</si>
  <si>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</si>
  <si>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</si>
  <si>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</si>
  <si>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</si>
  <si>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</si>
  <si>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</si>
  <si>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</si>
  <si>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</si>
  <si>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</si>
  <si>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</si>
  <si>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</si>
  <si>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</si>
  <si>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</si>
  <si>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</si>
  <si>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</si>
  <si>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</si>
  <si>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</si>
  <si>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</si>
  <si>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</si>
  <si>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</si>
  <si>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</si>
  <si>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</si>
  <si>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</si>
  <si>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</si>
  <si>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</si>
  <si>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</si>
  <si>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</si>
  <si>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</si>
  <si>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</si>
  <si>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</si>
  <si>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</si>
  <si>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</si>
  <si>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</si>
  <si>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</si>
  <si>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</si>
  <si>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</si>
  <si>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</si>
  <si>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</si>
  <si>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</si>
  <si>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</si>
  <si>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</si>
  <si>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</si>
  <si>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</si>
  <si>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</si>
  <si>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</si>
  <si>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</si>
  <si>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</si>
  <si>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</si>
  <si>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</si>
  <si>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</si>
  <si>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</si>
  <si>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</si>
  <si>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</si>
  <si>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</si>
  <si>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</si>
  <si>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</si>
  <si>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</si>
  <si>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</si>
  <si>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</si>
  <si>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</si>
  <si>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</si>
  <si>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</si>
  <si>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</si>
  <si>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</si>
  <si>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</si>
  <si>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</si>
  <si>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</si>
  <si>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</si>
  <si>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</si>
  <si>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</si>
  <si>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</si>
  <si>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</si>
  <si>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</si>
  <si>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</si>
  <si>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</si>
  <si>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</si>
  <si>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</si>
  <si>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</si>
  <si>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</si>
  <si>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</si>
  <si>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</si>
  <si>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</si>
  <si>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</si>
  <si>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</si>
  <si>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</si>
  <si>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</si>
  <si>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</si>
  <si>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</si>
  <si>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</si>
  <si>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</si>
  <si>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</si>
  <si>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</si>
  <si>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</si>
  <si>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</si>
  <si>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</si>
  <si>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</si>
  <si>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</si>
  <si>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</si>
  <si>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</si>
  <si>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</si>
  <si>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</si>
  <si>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</si>
  <si>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</si>
  <si>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</si>
  <si>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</si>
  <si>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</si>
  <si>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</si>
  <si>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</si>
  <si>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</si>
  <si>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</si>
  <si>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</si>
  <si>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</si>
  <si>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</si>
  <si>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</si>
  <si>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</si>
  <si>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</si>
  <si>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</si>
  <si>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</si>
  <si>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</si>
  <si>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</si>
  <si>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</si>
  <si>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</si>
  <si>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</si>
  <si>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</si>
  <si>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</si>
  <si>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</si>
  <si>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</si>
  <si>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</si>
  <si>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</si>
  <si>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</si>
  <si>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</si>
  <si>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</si>
  <si>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</si>
  <si>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</si>
  <si>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</si>
  <si>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</si>
  <si>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</si>
  <si>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</si>
  <si>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</si>
  <si>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</si>
  <si>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</si>
  <si>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</si>
  <si>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</si>
  <si>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</si>
  <si>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</si>
  <si>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</si>
  <si>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</si>
  <si>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</si>
  <si>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</si>
  <si>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</si>
  <si>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</si>
  <si>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</si>
  <si>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</si>
  <si>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</si>
  <si>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</si>
  <si>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</si>
  <si>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</si>
  <si>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</si>
  <si>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</si>
  <si>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</si>
  <si>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</si>
  <si>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</si>
  <si>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</si>
  <si>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</si>
  <si>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</si>
  <si>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</si>
  <si>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</si>
  <si>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</si>
  <si>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</si>
  <si>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</si>
  <si>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</si>
  <si>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</si>
  <si>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</si>
  <si>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</si>
  <si>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</si>
  <si>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</si>
  <si>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</si>
  <si>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</si>
  <si>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</si>
  <si>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</si>
  <si>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</si>
  <si>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</si>
  <si>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</si>
  <si>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</si>
  <si>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</si>
  <si>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</si>
  <si>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</si>
  <si>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</si>
  <si>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</si>
  <si>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</si>
  <si>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</si>
  <si>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</si>
  <si>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</si>
  <si>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</si>
  <si>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</si>
  <si>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</si>
  <si>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</si>
  <si>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</si>
  <si>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</si>
  <si>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</si>
  <si>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</si>
  <si>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</si>
  <si>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</si>
  <si>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</si>
  <si>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</si>
  <si>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</si>
  <si>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</si>
  <si>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</si>
  <si>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</si>
  <si>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</si>
  <si>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</si>
  <si>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</si>
  <si>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</si>
  <si>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</si>
  <si>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</si>
  <si>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</si>
  <si>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</si>
  <si>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</si>
  <si>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</si>
  <si>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</si>
  <si>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</si>
  <si>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</si>
  <si>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</si>
  <si>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</si>
  <si>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</si>
  <si>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</si>
  <si>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</si>
  <si>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</si>
  <si>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</si>
  <si>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</si>
  <si>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</si>
  <si>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</si>
  <si>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</si>
  <si>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</si>
  <si>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</si>
  <si>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</si>
  <si>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</si>
  <si>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</si>
  <si>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</si>
  <si>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</si>
  <si>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</si>
  <si>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</si>
  <si>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</si>
  <si>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</si>
  <si>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</si>
  <si>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</si>
  <si>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</si>
  <si>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</si>
  <si>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</si>
  <si>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</si>
  <si>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</si>
  <si>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</si>
  <si>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</si>
  <si>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</si>
  <si>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</si>
  <si>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</si>
  <si>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</si>
  <si>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</si>
  <si>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</si>
  <si>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</si>
  <si>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</si>
  <si>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</si>
  <si>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</si>
  <si>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</si>
  <si>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</si>
  <si>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</si>
  <si>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</si>
  <si>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</si>
  <si>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</si>
  <si>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</si>
  <si>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</si>
  <si>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</si>
  <si>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</si>
  <si>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</si>
  <si>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</si>
  <si>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</si>
  <si>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</si>
  <si>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</si>
  <si>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</si>
  <si>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</si>
  <si>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</si>
  <si>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</si>
  <si>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</si>
  <si>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</si>
  <si>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</si>
  <si>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</si>
  <si>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</si>
  <si>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</si>
  <si>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</si>
  <si>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</si>
  <si>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</si>
  <si>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</si>
  <si>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</si>
  <si>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</si>
  <si>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</si>
  <si>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</si>
  <si>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</si>
  <si>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</si>
  <si>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</si>
  <si>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</si>
  <si>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</si>
  <si>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</si>
  <si>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</si>
  <si>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</si>
  <si>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</si>
  <si>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</si>
  <si>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</si>
  <si>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</si>
  <si>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</si>
  <si>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</si>
  <si>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</si>
  <si>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</si>
  <si>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</si>
  <si>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</si>
  <si>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</si>
  <si>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</si>
  <si>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</si>
  <si>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</si>
  <si>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</si>
  <si>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</si>
  <si>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</si>
  <si>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</si>
  <si>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</si>
  <si>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</si>
  <si>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</si>
  <si>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</si>
  <si>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</si>
  <si>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</si>
  <si>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</si>
  <si>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</si>
  <si>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</si>
  <si>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</si>
  <si>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</si>
  <si>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</si>
  <si>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</si>
  <si>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</si>
  <si>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</si>
  <si>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</si>
  <si>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</si>
  <si>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</si>
  <si>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</si>
  <si>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</si>
  <si>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</si>
  <si>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</si>
  <si>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</si>
  <si>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</si>
  <si>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</si>
  <si>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</si>
  <si>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</si>
  <si>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</si>
  <si>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</si>
  <si>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</si>
  <si>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</si>
  <si>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</si>
  <si>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</si>
  <si>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</si>
  <si>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</si>
  <si>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</si>
  <si>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</si>
  <si>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</si>
  <si>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</si>
  <si>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</si>
  <si>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</si>
  <si>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</si>
  <si>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</si>
  <si>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</si>
  <si>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</si>
  <si>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</si>
  <si>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</si>
  <si>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</si>
  <si>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</si>
  <si>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</si>
  <si>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</si>
  <si>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</si>
  <si>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</si>
  <si>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</si>
  <si>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</si>
  <si>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</si>
  <si>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</si>
  <si>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</si>
  <si>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</si>
  <si>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</si>
  <si>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</si>
  <si>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</si>
  <si>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</si>
  <si>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</si>
  <si>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</si>
  <si>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</si>
  <si>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</si>
  <si>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</si>
  <si>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</si>
  <si>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</si>
  <si>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</si>
  <si>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</si>
  <si>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</si>
  <si>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</si>
  <si>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</si>
  <si>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</si>
  <si>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</si>
  <si>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</si>
  <si>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</si>
  <si>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</si>
  <si>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</si>
  <si>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</si>
  <si>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</si>
  <si>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</si>
  <si>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</si>
  <si>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</si>
  <si>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</si>
  <si>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</si>
  <si>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</si>
  <si>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</si>
  <si>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</si>
  <si>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</si>
  <si>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</si>
  <si>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</si>
  <si>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</si>
  <si>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</si>
  <si>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</si>
  <si>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</si>
  <si>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</si>
  <si>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</si>
  <si>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</si>
  <si>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</si>
  <si>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</si>
  <si>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</si>
  <si>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</si>
  <si>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</si>
  <si>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</si>
  <si>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</si>
  <si>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</si>
  <si>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</si>
  <si>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</si>
  <si>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</si>
  <si>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</si>
  <si>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</si>
  <si>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</si>
  <si>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</si>
  <si>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</si>
  <si>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</si>
  <si>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</si>
  <si>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</si>
  <si>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</si>
  <si>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</si>
  <si>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</si>
  <si>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</si>
  <si>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</si>
  <si>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</si>
  <si>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</si>
  <si>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</si>
  <si>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</si>
  <si>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</si>
  <si>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</si>
  <si>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</si>
  <si>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</si>
  <si>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</si>
  <si>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</si>
  <si>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</si>
  <si>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</si>
  <si>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</si>
  <si>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</si>
  <si>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</si>
  <si>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</si>
  <si>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</si>
  <si>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</si>
  <si>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</si>
  <si>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</si>
  <si>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</si>
  <si>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</si>
  <si>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</si>
  <si>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</si>
  <si>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</si>
  <si>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</si>
  <si>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</si>
  <si>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</si>
  <si>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</si>
  <si>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</si>
  <si>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</si>
  <si>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</si>
  <si>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</si>
  <si>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</si>
  <si>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</si>
  <si>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</si>
  <si>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</si>
  <si>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</si>
  <si>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</si>
  <si>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</si>
  <si>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</si>
  <si>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</si>
  <si>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</si>
  <si>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</si>
  <si>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</si>
  <si>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</si>
  <si>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</si>
  <si>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</si>
  <si>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</si>
  <si>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</si>
  <si>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</si>
  <si>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</si>
  <si>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</si>
  <si>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</si>
  <si>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</si>
  <si>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</si>
  <si>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</si>
  <si>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</si>
  <si>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</si>
  <si>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</si>
  <si>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</si>
  <si>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</si>
  <si>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</si>
  <si>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</si>
  <si>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</si>
  <si>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</si>
  <si>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</si>
  <si>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</si>
  <si>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</si>
  <si>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</si>
  <si>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</si>
  <si>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</si>
  <si>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</si>
  <si>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</si>
  <si>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</si>
  <si>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</si>
  <si>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</si>
  <si>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</si>
  <si>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</si>
  <si>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</si>
  <si>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</si>
  <si>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</si>
  <si>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</si>
  <si>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</si>
  <si>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</si>
  <si>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</si>
  <si>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</si>
  <si>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</si>
  <si>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</si>
  <si>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</si>
  <si>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</si>
  <si>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</si>
  <si>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</si>
  <si>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</si>
  <si>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</si>
  <si>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</si>
  <si>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</si>
  <si>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</si>
  <si>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</si>
  <si>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</si>
  <si>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</si>
  <si>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</si>
  <si>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</si>
  <si>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</si>
  <si>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</si>
  <si>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</si>
  <si>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</si>
  <si>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</si>
  <si>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</si>
  <si>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</si>
  <si>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</si>
  <si>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</si>
  <si>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</si>
  <si>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</si>
  <si>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</si>
  <si>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</si>
  <si>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</si>
  <si>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</si>
  <si>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</si>
  <si>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</si>
  <si>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</si>
  <si>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</si>
  <si>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</si>
  <si>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</si>
  <si>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</si>
  <si>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</si>
  <si>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</si>
  <si>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</si>
  <si>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</si>
  <si>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</si>
  <si>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</si>
  <si>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</si>
  <si>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</si>
  <si>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</si>
  <si>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</si>
  <si>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</si>
  <si>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</si>
  <si>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</si>
  <si>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</si>
  <si>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</si>
  <si>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</si>
  <si>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</si>
  <si>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</si>
  <si>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</si>
  <si>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</si>
  <si>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</si>
  <si>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</si>
  <si>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</si>
  <si>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</si>
  <si>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</si>
  <si>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</si>
  <si>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</si>
  <si>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</si>
  <si>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</si>
  <si>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</si>
  <si>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</si>
  <si>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</si>
  <si>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</si>
  <si>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</si>
  <si>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</si>
  <si>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</si>
  <si>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</si>
  <si>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</si>
  <si>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</si>
  <si>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</si>
  <si>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</si>
  <si>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</si>
  <si>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</si>
  <si>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</si>
  <si>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</si>
  <si>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</si>
  <si>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</si>
  <si>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</si>
  <si>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</si>
  <si>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</si>
  <si>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</si>
  <si>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</si>
  <si>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</si>
  <si>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</si>
  <si>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</si>
  <si>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</si>
  <si>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</si>
  <si>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</si>
  <si>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</si>
  <si>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</si>
  <si>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</si>
  <si>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</si>
  <si>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</si>
  <si>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</si>
  <si>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</si>
  <si>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</si>
  <si>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</si>
  <si>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</si>
  <si>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</si>
  <si>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</si>
  <si>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</si>
  <si>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</si>
  <si>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</si>
  <si>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</si>
  <si>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</si>
  <si>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</si>
  <si>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</si>
  <si>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</si>
  <si>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</si>
  <si>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</si>
  <si>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</si>
  <si>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</si>
  <si>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</si>
  <si>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</si>
  <si>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</si>
  <si>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</si>
  <si>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</si>
  <si>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</si>
  <si>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</si>
  <si>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</si>
  <si>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</si>
  <si>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</si>
  <si>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</si>
  <si>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</si>
  <si>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</si>
  <si>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</si>
  <si>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</si>
  <si>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</si>
  <si>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</si>
  <si>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</si>
  <si>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</si>
  <si>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</si>
  <si>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</si>
  <si>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</si>
  <si>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</si>
  <si>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</si>
  <si>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</si>
  <si>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</si>
  <si>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</si>
  <si>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</si>
  <si>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</si>
  <si>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</si>
  <si>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</si>
  <si>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</si>
  <si>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</si>
  <si>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</si>
  <si>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</si>
  <si>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</si>
  <si>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</si>
  <si>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</si>
  <si>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</si>
  <si>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</si>
  <si>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</si>
  <si>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</si>
  <si>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</si>
  <si>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</si>
  <si>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</si>
  <si>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</si>
  <si>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</si>
  <si>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</si>
  <si>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</si>
  <si>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</si>
  <si>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</si>
  <si>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</si>
  <si>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</si>
  <si>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</si>
  <si>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</si>
  <si>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</si>
  <si>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</si>
  <si>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</si>
  <si>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</si>
  <si>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</si>
  <si>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</si>
  <si>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</si>
  <si>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</si>
  <si>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</si>
  <si>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</si>
  <si>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</si>
  <si>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</si>
  <si>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</si>
  <si>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</si>
  <si>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</si>
  <si>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</si>
  <si>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</si>
  <si>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</si>
  <si>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</si>
  <si>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</si>
  <si>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</si>
  <si>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</si>
  <si>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</si>
  <si>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</si>
  <si>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</si>
  <si>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</si>
  <si>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</si>
  <si>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</si>
  <si>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</si>
  <si>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</si>
  <si>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</si>
  <si>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</si>
  <si>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</si>
  <si>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</si>
  <si>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</si>
  <si>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</si>
  <si>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</si>
  <si>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</si>
  <si>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</si>
  <si>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</si>
  <si>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</si>
  <si>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</si>
  <si>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</si>
  <si>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</si>
  <si>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</si>
  <si>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</si>
  <si>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</si>
  <si>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</si>
  <si>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</si>
  <si>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</si>
  <si>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</si>
  <si>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</si>
  <si>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</si>
  <si>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</si>
  <si>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</si>
  <si>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</si>
  <si>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</si>
  <si>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</si>
  <si>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</si>
  <si>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</si>
  <si>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</si>
  <si>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</si>
  <si>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</si>
  <si>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</si>
  <si>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</si>
  <si>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</si>
  <si>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</si>
  <si>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</si>
  <si>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</si>
  <si>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</si>
  <si>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</si>
  <si>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</si>
  <si>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</si>
  <si>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</si>
  <si>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</si>
  <si>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</si>
  <si>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</si>
  <si>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</si>
  <si>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</si>
  <si>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</si>
  <si>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</si>
  <si>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</si>
  <si>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</si>
  <si>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</si>
  <si>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</si>
  <si>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</si>
  <si>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</si>
  <si>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</si>
  <si>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</si>
  <si>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</si>
  <si>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</si>
  <si>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</si>
  <si>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</si>
  <si>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</si>
  <si>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</si>
  <si>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</si>
  <si>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</si>
  <si>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</si>
  <si>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</si>
  <si>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</si>
  <si>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</si>
  <si>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</si>
  <si>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</si>
  <si>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</si>
  <si>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</si>
  <si>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</si>
  <si>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</si>
  <si>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</si>
  <si>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</si>
  <si>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</si>
  <si>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</si>
  <si>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</si>
  <si>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</si>
  <si>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</si>
  <si>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</si>
  <si>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</si>
  <si>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</si>
  <si>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</si>
  <si>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</si>
  <si>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</si>
  <si>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</si>
  <si>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</si>
  <si>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</si>
  <si>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</si>
  <si>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</si>
  <si>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</si>
  <si>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</si>
  <si>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</si>
  <si>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</si>
  <si>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</si>
  <si>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</si>
  <si>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</si>
  <si>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</si>
  <si>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</si>
  <si>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</si>
  <si>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</si>
  <si>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</si>
  <si>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</si>
  <si>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</si>
  <si>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</si>
  <si>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</si>
  <si>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</si>
  <si>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</si>
  <si>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</si>
  <si>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</si>
  <si>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</si>
  <si>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</si>
  <si>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</si>
  <si>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</si>
  <si>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</si>
  <si>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</si>
  <si>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</si>
  <si>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</si>
  <si>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</si>
  <si>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</si>
  <si>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</si>
  <si>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</si>
  <si>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</si>
  <si>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</si>
  <si>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</si>
  <si>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</si>
  <si>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</si>
  <si>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</si>
  <si>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</si>
  <si>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</si>
  <si>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</si>
  <si>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</si>
  <si>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</si>
  <si>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</si>
  <si>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</si>
  <si>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</si>
  <si>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</si>
  <si>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</si>
  <si>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</si>
  <si>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</si>
  <si>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</si>
  <si>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</si>
  <si>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</si>
  <si>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</si>
  <si>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</si>
  <si>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</si>
  <si>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</si>
  <si>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</si>
  <si>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</si>
  <si>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</si>
  <si>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</si>
  <si>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</si>
  <si>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</si>
  <si>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</si>
  <si>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</si>
  <si>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</si>
  <si>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</si>
  <si>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</si>
  <si>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</si>
  <si>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</si>
  <si>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</si>
  <si>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</si>
  <si>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</si>
  <si>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</si>
  <si>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</si>
  <si>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</si>
  <si>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</si>
  <si>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</si>
  <si>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</si>
  <si>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</si>
  <si>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</si>
  <si>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</si>
  <si>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</si>
  <si>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</si>
  <si>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</si>
  <si>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</si>
  <si>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</si>
  <si>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</si>
  <si>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</si>
  <si>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</si>
  <si>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</si>
  <si>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</si>
  <si>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</si>
  <si>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</si>
  <si>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</si>
  <si>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</si>
  <si>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</si>
  <si>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</si>
  <si>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</si>
  <si>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</si>
  <si>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</si>
  <si>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</si>
  <si>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</si>
  <si>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</si>
  <si>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</si>
  <si>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</si>
  <si>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</si>
  <si>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</si>
  <si>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</si>
  <si>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</si>
  <si>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</si>
  <si>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</si>
  <si>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</si>
  <si>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</si>
  <si>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</si>
  <si>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</si>
  <si>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</si>
  <si>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</si>
  <si>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</si>
  <si>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</si>
  <si>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</si>
  <si>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</si>
  <si>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</si>
  <si>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</si>
  <si>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</si>
  <si>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</si>
  <si>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</si>
  <si>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</si>
  <si>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</si>
  <si>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</si>
  <si>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</si>
  <si>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</si>
  <si>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</si>
  <si>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</si>
  <si>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</si>
  <si>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</si>
  <si>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</si>
  <si>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</si>
  <si>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</si>
  <si>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</si>
  <si>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</si>
  <si>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</si>
  <si>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</si>
  <si>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</si>
  <si>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</si>
  <si>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</si>
  <si>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</si>
  <si>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</si>
  <si>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</si>
  <si>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</si>
  <si>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</si>
  <si>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</si>
  <si>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</si>
  <si>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</si>
  <si>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</si>
  <si>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</si>
  <si>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</si>
  <si>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</si>
  <si>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</si>
  <si>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</si>
  <si>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</si>
  <si>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</si>
  <si>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</si>
  <si>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</si>
  <si>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</si>
  <si>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</si>
  <si>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</si>
  <si>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</si>
  <si>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</si>
  <si>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</si>
  <si>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</si>
  <si>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</si>
  <si>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</si>
  <si>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</si>
  <si>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</si>
  <si>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</si>
  <si>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</si>
  <si>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</si>
  <si>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</si>
  <si>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</si>
  <si>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</si>
  <si>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</si>
  <si>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</si>
  <si>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</si>
  <si>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</si>
  <si>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</si>
  <si>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</si>
  <si>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</si>
  <si>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</si>
  <si>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</si>
  <si>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</si>
  <si>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</si>
  <si>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</si>
  <si>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</si>
  <si>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</si>
  <si>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</si>
  <si>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</si>
  <si>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</si>
  <si>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</si>
  <si>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</si>
  <si>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</si>
  <si>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</si>
  <si>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</si>
  <si>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</si>
  <si>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</si>
  <si>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</si>
  <si>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</si>
  <si>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</si>
  <si>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</si>
  <si>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</si>
  <si>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</si>
  <si>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</si>
  <si>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</si>
  <si>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</si>
  <si>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</si>
  <si>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</si>
  <si>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</si>
  <si>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</si>
  <si>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</si>
  <si>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</si>
  <si>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</si>
  <si>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</si>
  <si>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</si>
  <si>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</si>
  <si>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</si>
  <si>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</si>
  <si>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</si>
  <si>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</si>
  <si>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</si>
  <si>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</si>
  <si>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</si>
  <si>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</si>
  <si>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</si>
  <si>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</si>
  <si>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</si>
  <si>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</si>
  <si>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</si>
  <si>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</si>
  <si>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</si>
  <si>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</si>
  <si>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</si>
  <si>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</si>
  <si>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</si>
  <si>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</si>
  <si>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</si>
  <si>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</si>
  <si>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</si>
  <si>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</si>
  <si>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</si>
  <si>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</si>
  <si>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</si>
  <si>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</si>
  <si>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</si>
  <si>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</si>
  <si>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</si>
  <si>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</si>
  <si>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</si>
  <si>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</si>
  <si>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</si>
  <si>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</si>
  <si>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</si>
  <si>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</si>
  <si>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</si>
  <si>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</si>
  <si>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</si>
  <si>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</si>
  <si>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</si>
  <si>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</si>
  <si>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</si>
  <si>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</si>
  <si>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</si>
  <si>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</si>
  <si>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</si>
  <si>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</si>
  <si>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</si>
  <si>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</si>
  <si>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</si>
  <si>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</si>
  <si>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</si>
  <si>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</si>
  <si>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</si>
  <si>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</si>
  <si>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</si>
  <si>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</si>
  <si>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</si>
  <si>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</si>
  <si>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</si>
  <si>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</si>
  <si>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</si>
  <si>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</si>
  <si>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</si>
  <si>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</si>
  <si>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</si>
  <si>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</si>
  <si>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</si>
  <si>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</si>
  <si>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</si>
  <si>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</si>
  <si>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</si>
  <si>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</si>
  <si>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</si>
  <si>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</si>
  <si>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</si>
  <si>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</si>
  <si>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</si>
  <si>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</si>
  <si>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</si>
  <si>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</si>
  <si>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</si>
  <si>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</si>
  <si>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</si>
  <si>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</si>
  <si>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</si>
  <si>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</si>
  <si>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</si>
  <si>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</si>
  <si>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</si>
  <si>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</si>
  <si>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</si>
  <si>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</si>
  <si>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</si>
  <si>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</si>
  <si>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</si>
  <si>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</si>
  <si>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</si>
  <si>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</si>
  <si>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</si>
  <si>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</si>
  <si>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</si>
  <si>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</si>
  <si>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</si>
  <si>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</si>
  <si>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</si>
  <si>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</si>
  <si>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</si>
  <si>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</si>
  <si>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</si>
  <si>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</si>
  <si>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</si>
  <si>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</si>
  <si>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</si>
  <si>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</si>
  <si>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</si>
  <si>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</si>
  <si>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</si>
  <si>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</si>
  <si>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</si>
  <si>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</si>
  <si>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</si>
  <si>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</si>
  <si>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</si>
  <si>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</si>
  <si>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</si>
  <si>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</si>
  <si>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</si>
  <si>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</si>
  <si>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</si>
  <si>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</si>
  <si>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</si>
  <si>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</si>
  <si>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</si>
  <si>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</si>
  <si>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</si>
  <si>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</si>
  <si>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</si>
  <si>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</si>
  <si>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</si>
  <si>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</si>
  <si>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</si>
  <si>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</si>
  <si>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</si>
  <si>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</si>
  <si>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</si>
  <si>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</si>
  <si>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</si>
  <si>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</si>
  <si>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</si>
  <si>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</si>
  <si>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</si>
  <si>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</si>
  <si>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</si>
  <si>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</si>
  <si>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</si>
  <si>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</si>
  <si>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</si>
  <si>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</si>
  <si>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</si>
  <si>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</si>
  <si>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</si>
  <si>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</si>
  <si>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</si>
  <si>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</si>
  <si>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</si>
  <si>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</si>
  <si>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</si>
  <si>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</si>
  <si>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</si>
  <si>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</si>
  <si>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</si>
  <si>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</si>
  <si>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</si>
  <si>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</si>
  <si>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</si>
  <si>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</si>
  <si>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</si>
  <si>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</si>
  <si>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</si>
  <si>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</si>
  <si>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</si>
  <si>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</si>
  <si>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</si>
  <si>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</si>
  <si>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</si>
  <si>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</si>
  <si>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</si>
  <si>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</si>
  <si>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</si>
  <si>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</si>
  <si>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</si>
  <si>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</si>
  <si>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</si>
  <si>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</si>
  <si>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</si>
  <si>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</si>
  <si>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</si>
  <si>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</si>
  <si>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</si>
  <si>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</si>
  <si>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</si>
  <si>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</si>
  <si>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</si>
  <si>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</si>
  <si>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</si>
  <si>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</si>
  <si>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</si>
  <si>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</si>
  <si>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</si>
  <si>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</si>
  <si>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</si>
  <si>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</si>
  <si>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</si>
  <si>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</si>
  <si>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</si>
  <si>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</si>
  <si>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</si>
  <si>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</si>
  <si>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</si>
  <si>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</si>
  <si>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</si>
  <si>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</si>
  <si>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</si>
  <si>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</si>
  <si>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</si>
  <si>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</si>
  <si>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</si>
  <si>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</si>
  <si>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</si>
  <si>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</si>
  <si>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</si>
  <si>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</si>
  <si>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</si>
  <si>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</si>
  <si>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</si>
  <si>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</si>
  <si>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</si>
  <si>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</si>
  <si>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</si>
  <si>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</si>
  <si>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</si>
  <si>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</si>
  <si>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</si>
  <si>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</si>
  <si>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</si>
  <si>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</si>
  <si>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</si>
  <si>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</si>
  <si>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</si>
  <si>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</si>
  <si>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</si>
  <si>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</si>
  <si>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</si>
  <si>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</si>
  <si>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</si>
  <si>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</si>
  <si>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</si>
  <si>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</si>
  <si>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</si>
  <si>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</si>
  <si>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</si>
  <si>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</si>
  <si>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</si>
  <si>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</si>
  <si>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</si>
  <si>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</si>
  <si>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</si>
  <si>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</si>
  <si>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</si>
  <si>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</si>
  <si>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</si>
  <si>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</si>
  <si>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</si>
  <si>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</si>
  <si>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</si>
  <si>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</si>
  <si>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</si>
  <si>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</si>
  <si>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</si>
  <si>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</si>
  <si>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</si>
  <si>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</si>
  <si>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</si>
  <si>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</si>
  <si>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</si>
  <si>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</si>
  <si>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</si>
  <si>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</si>
  <si>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</si>
  <si>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</si>
  <si>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</si>
  <si>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</si>
  <si>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</si>
  <si>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</si>
  <si>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</si>
  <si>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</si>
  <si>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</si>
  <si>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</si>
  <si>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</si>
  <si>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</si>
  <si>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</si>
  <si>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</si>
  <si>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</si>
  <si>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</si>
  <si>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</si>
  <si>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</si>
  <si>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</si>
  <si>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</si>
  <si>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</si>
  <si>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</si>
  <si>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</si>
  <si>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</si>
  <si>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</si>
  <si>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</si>
  <si>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</si>
  <si>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</si>
  <si>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</si>
  <si>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</si>
  <si>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</si>
  <si>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</si>
  <si>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</si>
  <si>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</si>
  <si>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</si>
  <si>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</si>
  <si>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</si>
  <si>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</si>
  <si>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</si>
  <si>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</si>
  <si>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</si>
  <si>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</si>
  <si>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</si>
  <si>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</si>
  <si>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</si>
  <si>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</si>
  <si>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</si>
  <si>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</si>
  <si>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</si>
  <si>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</si>
  <si>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</si>
  <si>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</si>
  <si>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</si>
  <si>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</si>
  <si>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</si>
  <si>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</si>
  <si>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</si>
  <si>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</si>
  <si>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</si>
  <si>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</si>
  <si>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</si>
  <si>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</si>
  <si>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</si>
  <si>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</si>
  <si>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</si>
  <si>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</si>
  <si>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</si>
  <si>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</si>
  <si>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</si>
  <si>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</si>
  <si>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</si>
  <si>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</si>
  <si>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</si>
  <si>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</si>
  <si>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</si>
  <si>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</si>
  <si>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</si>
  <si>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</si>
  <si>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</si>
  <si>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</si>
  <si>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</si>
  <si>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</si>
  <si>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</si>
  <si>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</si>
  <si>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</si>
  <si>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</si>
  <si>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</si>
  <si>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</si>
  <si>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</si>
  <si>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</si>
  <si>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</si>
  <si>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</si>
  <si>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</si>
  <si>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</si>
  <si>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</si>
  <si>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</si>
  <si>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</si>
  <si>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</si>
  <si>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</si>
  <si>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</si>
  <si>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</si>
  <si>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</si>
  <si>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</si>
  <si>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</si>
  <si>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</si>
  <si>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</si>
  <si>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</si>
  <si>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</si>
  <si>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</si>
  <si>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</si>
  <si>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</si>
  <si>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</si>
  <si>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</si>
  <si>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</si>
  <si>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</si>
  <si>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</si>
  <si>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</si>
  <si>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</si>
  <si>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</si>
  <si>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</si>
  <si>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</si>
  <si>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</si>
  <si>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</si>
  <si>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</si>
  <si>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</si>
  <si>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</si>
  <si>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</si>
  <si>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</si>
  <si>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</si>
  <si>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</si>
  <si>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</si>
  <si>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</si>
  <si>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</si>
  <si>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</si>
  <si>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</si>
  <si>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</si>
  <si>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</si>
  <si>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</si>
  <si>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</si>
  <si>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</si>
  <si>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</si>
  <si>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</si>
  <si>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</si>
  <si>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</si>
  <si>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</si>
  <si>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</si>
  <si>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</si>
  <si>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</si>
  <si>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</si>
  <si>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</si>
  <si>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</si>
  <si>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</si>
  <si>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</si>
  <si>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</si>
  <si>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</si>
  <si>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</si>
  <si>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</si>
  <si>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</si>
  <si>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</si>
  <si>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</si>
  <si>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</si>
  <si>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</si>
  <si>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</si>
  <si>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</si>
  <si>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</si>
  <si>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</si>
  <si>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</si>
  <si>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</si>
  <si>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</si>
  <si>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</si>
  <si>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</si>
  <si>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</si>
  <si>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</si>
  <si>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</si>
  <si>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</si>
  <si>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</si>
  <si>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</si>
  <si>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</si>
  <si>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</si>
  <si>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</si>
  <si>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</si>
  <si>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</si>
  <si>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</si>
  <si>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</si>
  <si>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</si>
  <si>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</si>
  <si>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</si>
  <si>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</si>
  <si>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</si>
  <si>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</si>
  <si>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</si>
  <si>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</si>
  <si>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</si>
  <si>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</si>
  <si>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</si>
  <si>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</si>
  <si>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</si>
  <si>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</si>
  <si>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</si>
  <si>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</si>
  <si>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</si>
  <si>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</si>
  <si>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</si>
  <si>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</si>
  <si>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</si>
  <si>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</si>
  <si>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</si>
  <si>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</si>
  <si>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</si>
  <si>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</si>
  <si>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</si>
  <si>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</si>
  <si>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</si>
  <si>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</si>
  <si>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</si>
  <si>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</si>
  <si>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</si>
  <si>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</si>
  <si>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</si>
  <si>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</si>
  <si>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</si>
  <si>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</si>
  <si>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</si>
  <si>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</si>
  <si>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</si>
  <si>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</si>
  <si>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</si>
  <si>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</si>
  <si>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</si>
  <si>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</si>
  <si>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</si>
  <si>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</si>
  <si>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</si>
  <si>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</si>
  <si>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</si>
  <si>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</si>
  <si>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</si>
  <si>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</si>
  <si>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</si>
  <si>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</si>
  <si>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</si>
  <si>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</si>
  <si>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</si>
  <si>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</si>
  <si>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</si>
  <si>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</si>
  <si>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</si>
  <si>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</si>
  <si>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</si>
  <si>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</si>
  <si>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</si>
  <si>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</si>
  <si>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</si>
  <si>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</si>
  <si>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</si>
  <si>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</si>
  <si>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</si>
  <si>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</si>
  <si>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</si>
  <si>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</si>
  <si>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</si>
  <si>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</si>
  <si>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</si>
  <si>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</si>
  <si>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</si>
  <si>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</si>
  <si>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</si>
  <si>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</si>
  <si>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</si>
  <si>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</si>
  <si>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</si>
  <si>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</si>
  <si>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</si>
  <si>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</si>
  <si>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</si>
  <si>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</si>
  <si>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</si>
  <si>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</si>
  <si>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</si>
  <si>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</si>
  <si>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</si>
  <si>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</si>
  <si>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</si>
  <si>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</si>
  <si>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</si>
  <si>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</si>
  <si>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</si>
  <si>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</si>
  <si>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</si>
  <si>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</si>
  <si>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</si>
  <si>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</si>
  <si>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</si>
  <si>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</si>
  <si>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</si>
  <si>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</si>
  <si>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</si>
  <si>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</si>
  <si>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</si>
  <si>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</si>
  <si>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</si>
  <si>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</si>
  <si>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</si>
  <si>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</si>
  <si>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</si>
  <si>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</si>
  <si>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</si>
  <si>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</si>
  <si>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</si>
  <si>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</si>
  <si>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</si>
  <si>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</si>
  <si>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</si>
  <si>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</si>
  <si>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</si>
  <si>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</si>
  <si>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</si>
  <si>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</si>
  <si>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</si>
  <si>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</si>
  <si>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</si>
  <si>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</si>
  <si>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</si>
  <si>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</si>
  <si>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</si>
  <si>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</si>
  <si>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</si>
  <si>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</si>
  <si>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</si>
  <si>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</si>
  <si>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</si>
  <si>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</si>
  <si>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</si>
  <si>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</si>
  <si>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</si>
  <si>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</si>
  <si>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</si>
  <si>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</si>
  <si>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</si>
  <si>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</si>
  <si>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</si>
  <si>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</si>
  <si>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</si>
  <si>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</si>
  <si>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</si>
  <si>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</si>
  <si>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</si>
  <si>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</si>
  <si>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</si>
  <si>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</si>
  <si>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</si>
  <si>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</si>
  <si>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</si>
  <si>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</si>
  <si>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</si>
  <si>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</si>
  <si>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</si>
  <si>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</si>
  <si>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</si>
  <si>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</si>
  <si>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</si>
  <si>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</si>
  <si>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</si>
  <si>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</si>
  <si>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</si>
  <si>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</si>
  <si>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</si>
  <si>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</si>
  <si>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</si>
  <si>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</si>
  <si>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</si>
  <si>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</si>
  <si>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</si>
  <si>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</si>
  <si>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</si>
  <si>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</si>
  <si>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</si>
  <si>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</si>
  <si>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</si>
  <si>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</si>
  <si>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</si>
  <si>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</si>
  <si>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</si>
  <si>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</si>
  <si>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</si>
  <si>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</si>
  <si>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</si>
  <si>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</si>
  <si>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</si>
  <si>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</si>
  <si>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</si>
  <si>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</si>
  <si>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</si>
  <si>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</si>
  <si>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</si>
  <si>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</si>
  <si>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</si>
  <si>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</si>
  <si>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</si>
  <si>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</si>
  <si>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</si>
  <si>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</si>
  <si>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</si>
  <si>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</si>
  <si>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</si>
  <si>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</si>
  <si>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</si>
  <si>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</si>
  <si>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</si>
  <si>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</si>
  <si>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</si>
  <si>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</si>
  <si>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</si>
  <si>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</si>
  <si>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</si>
  <si>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</si>
  <si>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</si>
  <si>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</si>
  <si>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</si>
  <si>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</si>
  <si>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</si>
  <si>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</si>
  <si>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</si>
  <si>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</si>
  <si>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</si>
  <si>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</si>
  <si>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</si>
  <si>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</si>
  <si>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</si>
  <si>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</si>
  <si>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</si>
  <si>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</si>
  <si>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</si>
  <si>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</si>
  <si>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</si>
  <si>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</si>
  <si>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</si>
  <si>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</si>
  <si>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</si>
  <si>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</si>
  <si>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</si>
  <si>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</si>
  <si>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</si>
  <si>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</si>
  <si>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</si>
  <si>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</si>
  <si>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</si>
  <si>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</si>
  <si>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</si>
  <si>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</si>
  <si>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</si>
  <si>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</si>
  <si>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</si>
  <si>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</si>
  <si>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</si>
  <si>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</si>
  <si>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</si>
  <si>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</si>
  <si>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</si>
  <si>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</si>
  <si>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</si>
  <si>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</si>
  <si>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</si>
  <si>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</si>
  <si>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</si>
  <si>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</si>
  <si>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</si>
  <si>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</si>
  <si>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</si>
  <si>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</si>
  <si>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</si>
  <si>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</si>
  <si>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</si>
  <si>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</si>
  <si>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</si>
  <si>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</si>
  <si>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</si>
  <si>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</si>
  <si>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</si>
  <si>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</si>
  <si>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</si>
  <si>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</si>
  <si>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</si>
  <si>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</si>
  <si>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</si>
  <si>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</si>
  <si>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</si>
  <si>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</si>
  <si>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</si>
  <si>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</si>
  <si>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</si>
  <si>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</si>
  <si>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</si>
  <si>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</si>
  <si>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</si>
  <si>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</si>
  <si>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</si>
  <si>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</si>
  <si>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</si>
  <si>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</si>
  <si>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</si>
  <si>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</si>
  <si>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</si>
  <si>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</si>
  <si>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</si>
  <si>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</si>
  <si>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</si>
  <si>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</si>
  <si>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</si>
  <si>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</si>
  <si>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</si>
  <si>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</si>
  <si>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</si>
  <si>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</si>
  <si>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</si>
  <si>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</si>
  <si>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</si>
  <si>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</si>
  <si>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</si>
  <si>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</si>
  <si>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</si>
  <si>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</si>
  <si>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</si>
  <si>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</si>
  <si>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</si>
  <si>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</si>
  <si>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</si>
  <si>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</si>
  <si>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</si>
  <si>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</si>
  <si>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</si>
  <si>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</si>
  <si>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</si>
  <si>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</si>
  <si>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</si>
  <si>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</si>
  <si>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</si>
  <si>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</si>
  <si>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</si>
  <si>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</si>
  <si>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</si>
  <si>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</si>
  <si>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</si>
  <si>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</si>
  <si>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</si>
  <si>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</si>
  <si>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</si>
  <si>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</si>
  <si>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</si>
  <si>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</si>
  <si>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</si>
  <si>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</si>
  <si>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</si>
  <si>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</si>
  <si>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</si>
  <si>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</si>
  <si>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</si>
  <si>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</si>
  <si>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</si>
  <si>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</si>
  <si>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</si>
  <si>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</si>
  <si>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</si>
  <si>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</si>
  <si>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</si>
  <si>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</si>
  <si>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</si>
  <si>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</si>
  <si>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</si>
  <si>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</si>
  <si>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</si>
  <si>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</si>
  <si>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</si>
  <si>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</si>
  <si>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</si>
  <si>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</si>
  <si>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</si>
  <si>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</si>
  <si>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</si>
  <si>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</si>
  <si>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</si>
  <si>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</si>
  <si>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</si>
  <si>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</si>
  <si>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</si>
  <si>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</si>
  <si>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</si>
  <si>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</si>
  <si>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</si>
  <si>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</si>
  <si>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</si>
  <si>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</si>
  <si>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</si>
  <si>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</si>
  <si>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</si>
  <si>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</si>
  <si>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</si>
  <si>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</si>
  <si>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</si>
  <si>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</si>
  <si>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</si>
  <si>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</si>
  <si>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</si>
  <si>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</si>
  <si>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</si>
  <si>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</si>
  <si>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</si>
  <si>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</si>
  <si>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</si>
  <si>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</si>
  <si>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</si>
  <si>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</si>
  <si>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</si>
  <si>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</si>
  <si>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</si>
  <si>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</si>
  <si>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</si>
  <si>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</si>
  <si>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</si>
  <si>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</si>
  <si>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</si>
  <si>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</si>
  <si>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</si>
  <si>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</si>
  <si>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</si>
  <si>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</si>
  <si>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</si>
  <si>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</si>
  <si>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</si>
  <si>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</si>
  <si>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</si>
  <si>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</si>
  <si>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</si>
  <si>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</si>
  <si>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</si>
  <si>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</si>
  <si>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</si>
  <si>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</si>
  <si>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</si>
  <si>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</si>
  <si>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</si>
  <si>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</si>
  <si>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</si>
  <si>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</si>
  <si>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</si>
  <si>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</si>
  <si>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</si>
  <si>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</si>
  <si>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</si>
  <si>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</si>
  <si>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</si>
  <si>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</si>
  <si>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</si>
  <si>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</si>
  <si>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</si>
  <si>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</si>
  <si>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</si>
  <si>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</si>
  <si>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</si>
  <si>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</si>
  <si>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</si>
  <si>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</si>
  <si>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</si>
  <si>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</si>
  <si>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</si>
  <si>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</si>
  <si>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</si>
  <si>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</si>
  <si>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</si>
  <si>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</si>
  <si>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</si>
  <si>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</si>
  <si>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</si>
  <si>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</si>
  <si>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</si>
  <si>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</si>
  <si>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</si>
  <si>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</si>
  <si>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</si>
  <si>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</si>
  <si>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</si>
  <si>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</si>
  <si>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</si>
  <si>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</si>
  <si>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</si>
  <si>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</si>
  <si>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</si>
  <si>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</si>
  <si>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</si>
  <si>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</si>
  <si>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</si>
  <si>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</si>
  <si>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</si>
  <si>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</si>
  <si>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</si>
  <si>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</si>
  <si>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</si>
  <si>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</si>
  <si>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</si>
  <si>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</si>
  <si>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</si>
  <si>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</si>
  <si>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</si>
  <si>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</si>
  <si>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</si>
  <si>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</si>
  <si>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</si>
  <si>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</si>
  <si>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</si>
  <si>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</si>
  <si>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</si>
  <si>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</si>
  <si>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</si>
  <si>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</si>
  <si>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</si>
  <si>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</si>
  <si>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</si>
  <si>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</si>
  <si>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</si>
  <si>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</si>
  <si>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</si>
  <si>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</si>
  <si>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</si>
  <si>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</si>
  <si>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</si>
  <si>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</si>
  <si>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</si>
  <si>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</si>
  <si>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</si>
  <si>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</si>
  <si>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</si>
  <si>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</si>
  <si>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</si>
  <si>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</si>
  <si>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</si>
  <si>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</si>
  <si>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</si>
  <si>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</si>
  <si>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</si>
  <si>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</si>
  <si>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</si>
  <si>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</si>
  <si>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</si>
  <si>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</si>
  <si>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</si>
  <si>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</si>
  <si>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</si>
  <si>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</si>
  <si>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</si>
  <si>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</si>
  <si>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</si>
  <si>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</si>
  <si>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</si>
  <si>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</si>
  <si>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</si>
  <si>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</si>
  <si>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</si>
  <si>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</si>
  <si>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</si>
  <si>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</si>
  <si>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</si>
  <si>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</si>
  <si>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</si>
  <si>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</si>
  <si>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</si>
  <si>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</si>
  <si>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</si>
  <si>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</si>
  <si>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</si>
  <si>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</si>
  <si>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</si>
  <si>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</si>
  <si>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</si>
  <si>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</si>
  <si>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</si>
  <si>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</si>
  <si>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</si>
  <si>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</si>
  <si>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</si>
  <si>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</si>
  <si>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</si>
  <si>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</si>
  <si>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</si>
  <si>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</si>
  <si>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</si>
  <si>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</si>
  <si>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</si>
  <si>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</si>
  <si>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</si>
  <si>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</si>
  <si>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</si>
  <si>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</si>
  <si>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</si>
  <si>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</si>
  <si>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</si>
  <si>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</si>
  <si>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</si>
  <si>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</si>
  <si>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</si>
  <si>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</si>
  <si>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</si>
  <si>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</si>
  <si>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</si>
  <si>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</si>
  <si>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</si>
  <si>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</si>
  <si>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</si>
  <si>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</si>
  <si>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</si>
  <si>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</si>
  <si>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</si>
  <si>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</si>
  <si>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</si>
  <si>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</si>
  <si>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</si>
  <si>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</si>
  <si>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</si>
  <si>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</si>
  <si>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</si>
  <si>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</si>
  <si>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</si>
  <si>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</si>
  <si>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</si>
  <si>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</si>
  <si>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</si>
  <si>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</si>
  <si>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</si>
  <si>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</si>
  <si>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</si>
  <si>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</si>
  <si>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</si>
  <si>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</si>
  <si>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</si>
  <si>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</si>
  <si>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</si>
  <si>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</si>
  <si>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</si>
  <si>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</si>
  <si>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</si>
  <si>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</si>
  <si>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</si>
  <si>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</si>
  <si>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</si>
  <si>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</si>
  <si>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</si>
  <si>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</si>
  <si>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</si>
  <si>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</si>
  <si>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</si>
  <si>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</si>
  <si>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</si>
  <si>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</si>
  <si>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</si>
  <si>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</si>
  <si>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</si>
  <si>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</si>
  <si>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</si>
  <si>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</si>
  <si>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</si>
  <si>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</si>
  <si>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</si>
  <si>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</si>
  <si>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</si>
  <si>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</si>
  <si>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</si>
  <si>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</si>
  <si>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</si>
  <si>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</si>
  <si>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</si>
  <si>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</si>
  <si>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</si>
  <si>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</si>
  <si>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</si>
  <si>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</si>
  <si>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</si>
  <si>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</si>
  <si>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</si>
  <si>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</si>
  <si>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</si>
  <si>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</si>
  <si>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</si>
  <si>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</si>
  <si>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</si>
  <si>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</si>
  <si>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</si>
  <si>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</si>
  <si>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</si>
  <si>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</si>
  <si>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</si>
  <si>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</si>
  <si>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</si>
  <si>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</si>
  <si>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</si>
  <si>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</si>
  <si>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</si>
  <si>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</si>
  <si>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</si>
  <si>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</si>
  <si>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</si>
  <si>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</si>
  <si>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</si>
  <si>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</si>
  <si>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</si>
  <si>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</si>
  <si>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</si>
  <si>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</si>
  <si>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</si>
  <si>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</si>
  <si>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</si>
  <si>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</si>
  <si>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</si>
  <si>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</si>
  <si>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</si>
  <si>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</si>
  <si>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</si>
  <si>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</si>
  <si>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</si>
  <si>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</si>
  <si>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</si>
  <si>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</si>
  <si>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</si>
  <si>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</si>
  <si>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</si>
  <si>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</si>
  <si>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</si>
  <si>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</si>
  <si>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</si>
  <si>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</si>
  <si>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</si>
  <si>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</si>
  <si>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</si>
  <si>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</si>
  <si>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</si>
  <si>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</si>
  <si>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</si>
  <si>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</si>
  <si>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</si>
  <si>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</si>
  <si>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</si>
  <si>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</si>
  <si>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</si>
  <si>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</si>
  <si>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</si>
  <si>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</si>
  <si>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</si>
  <si>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</si>
  <si>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</si>
  <si>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</si>
  <si>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</si>
  <si>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</si>
  <si>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</si>
  <si>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</si>
  <si>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</si>
  <si>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</si>
  <si>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</si>
  <si>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</si>
  <si>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</si>
  <si>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</si>
  <si>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</si>
  <si>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</si>
  <si>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</si>
  <si>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</si>
  <si>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</si>
  <si>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</si>
  <si>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</si>
  <si>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</si>
  <si>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</si>
  <si>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</si>
  <si>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</si>
  <si>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</si>
  <si>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</si>
  <si>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</si>
  <si>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</si>
  <si>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</si>
  <si>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</si>
  <si>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</si>
  <si>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</si>
  <si>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</si>
  <si>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</si>
  <si>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</si>
  <si>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</si>
  <si>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</si>
  <si>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</si>
  <si>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</si>
  <si>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</si>
  <si>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</si>
  <si>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</si>
  <si>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</si>
  <si>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</si>
  <si>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</si>
  <si>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</si>
  <si>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</si>
  <si>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</si>
  <si>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</si>
  <si>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</si>
  <si>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</si>
  <si>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</si>
  <si>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</si>
  <si>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</si>
  <si>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</si>
  <si>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</si>
  <si>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</si>
  <si>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</si>
  <si>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</si>
  <si>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</si>
  <si>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</si>
  <si>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</si>
  <si>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</si>
  <si>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</si>
  <si>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</si>
  <si>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</si>
  <si>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</si>
  <si>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</si>
  <si>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</si>
  <si>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</si>
  <si>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</si>
  <si>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</si>
  <si>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</si>
  <si>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</si>
  <si>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</si>
  <si>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</si>
  <si>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</si>
  <si>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</si>
  <si>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</si>
  <si>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</si>
  <si>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</si>
  <si>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</si>
  <si>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</si>
  <si>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</si>
  <si>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</si>
  <si>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</si>
  <si>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</si>
  <si>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</si>
  <si>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</si>
  <si>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</si>
  <si>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</si>
  <si>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</si>
  <si>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</si>
  <si>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</si>
  <si>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</si>
  <si>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</si>
  <si>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</si>
  <si>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</si>
  <si>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</si>
  <si>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</si>
  <si>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</si>
  <si>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</si>
  <si>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</si>
  <si>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</si>
  <si>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</si>
  <si>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</si>
  <si>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</si>
  <si>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</si>
  <si>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</si>
  <si>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</si>
  <si>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</si>
  <si>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</si>
  <si>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</si>
  <si>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</si>
  <si>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</si>
  <si>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</si>
  <si>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</si>
  <si>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</si>
  <si>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</si>
  <si>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</si>
  <si>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</si>
  <si>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</si>
  <si>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</si>
  <si>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</si>
  <si>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</si>
  <si>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</si>
  <si>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</si>
  <si>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</si>
  <si>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</si>
  <si>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</si>
  <si>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</si>
  <si>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</si>
  <si>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</si>
  <si>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</si>
  <si>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</si>
  <si>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</si>
  <si>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</si>
  <si>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</si>
  <si>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</si>
  <si>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</si>
  <si>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</si>
  <si>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</si>
  <si>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</si>
  <si>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</si>
  <si>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</si>
  <si>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</si>
  <si>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</si>
  <si>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</si>
  <si>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</si>
  <si>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</si>
  <si>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</si>
  <si>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</si>
  <si>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</si>
  <si>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</si>
  <si>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</si>
  <si>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</si>
  <si>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</si>
  <si>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</si>
  <si>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</si>
  <si>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</si>
  <si>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</si>
  <si>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</si>
  <si>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</si>
  <si>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</si>
  <si>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</si>
  <si>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</si>
  <si>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</si>
  <si>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</si>
  <si>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</si>
  <si>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</si>
  <si>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</si>
  <si>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</si>
  <si>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</si>
  <si>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</si>
  <si>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</si>
  <si>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</si>
  <si>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</si>
  <si>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</si>
  <si>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</si>
  <si>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</si>
  <si>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</si>
  <si>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</si>
  <si>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</si>
  <si>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</si>
  <si>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</si>
  <si>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</si>
  <si>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</si>
  <si>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</si>
  <si>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</si>
  <si>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</si>
  <si>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</si>
  <si>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</si>
  <si>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</si>
  <si>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</si>
  <si>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</si>
  <si>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</si>
  <si>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</si>
  <si>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</si>
  <si>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</si>
  <si>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</si>
  <si>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</si>
  <si>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</si>
  <si>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</si>
  <si>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</si>
  <si>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</si>
  <si>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</si>
  <si>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</si>
  <si>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</si>
  <si>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</si>
  <si>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</si>
  <si>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</si>
  <si>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</si>
  <si>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</si>
  <si>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</si>
  <si>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</si>
  <si>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</si>
  <si>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</si>
  <si>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</si>
  <si>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</si>
  <si>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</si>
  <si>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</si>
  <si>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</si>
  <si>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</si>
  <si>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</si>
  <si>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</si>
  <si>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</si>
  <si>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</si>
  <si>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</si>
  <si>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</si>
  <si>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</si>
  <si>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</si>
  <si>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</si>
  <si>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</si>
  <si>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</si>
  <si>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</si>
  <si>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</si>
  <si>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</si>
  <si>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</si>
  <si>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</si>
  <si>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</si>
  <si>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</si>
  <si>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</si>
  <si>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</si>
  <si>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</si>
  <si>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</si>
  <si>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</si>
  <si>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</si>
  <si>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</si>
  <si>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</si>
  <si>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</si>
  <si>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</si>
  <si>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</si>
  <si>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</si>
  <si>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</si>
  <si>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</si>
  <si>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</si>
  <si>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</si>
  <si>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</si>
  <si>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</si>
  <si>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</si>
  <si>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</si>
  <si>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</si>
  <si>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</si>
  <si>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</si>
  <si>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</si>
  <si>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</si>
  <si>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</si>
  <si>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</si>
  <si>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</si>
  <si>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</si>
  <si>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</si>
  <si>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</si>
  <si>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</si>
  <si>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</si>
  <si>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</si>
  <si>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</si>
  <si>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</si>
  <si>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</si>
  <si>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</si>
  <si>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</si>
  <si>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</si>
  <si>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</si>
  <si>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</si>
  <si>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</si>
  <si>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</si>
  <si>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</si>
  <si>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</si>
  <si>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</si>
  <si>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</si>
  <si>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</si>
  <si>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</si>
  <si>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</si>
  <si>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</si>
  <si>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</si>
  <si>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</si>
  <si>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</si>
  <si>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</si>
  <si>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</si>
  <si>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</si>
  <si>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</si>
  <si>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</si>
  <si>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</si>
  <si>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</si>
  <si>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</si>
  <si>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</si>
  <si>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</si>
  <si>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</si>
  <si>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</si>
  <si>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</si>
  <si>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</si>
  <si>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</si>
  <si>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</si>
  <si>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</si>
  <si>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</si>
  <si>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</si>
  <si>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</si>
  <si>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</si>
  <si>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</si>
  <si>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</si>
  <si>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</si>
  <si>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</si>
  <si>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</si>
  <si>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</si>
  <si>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</si>
  <si>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</si>
  <si>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</si>
  <si>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</si>
  <si>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</si>
  <si>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</si>
  <si>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</si>
  <si>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</si>
  <si>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</si>
  <si>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</si>
  <si>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</si>
  <si>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</si>
  <si>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</si>
  <si>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</si>
  <si>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</si>
  <si>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</si>
  <si>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</si>
  <si>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</si>
  <si>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</si>
  <si>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</si>
  <si>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</si>
  <si>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</si>
  <si>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</si>
  <si>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</si>
  <si>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</si>
  <si>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</si>
  <si>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</si>
  <si>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</si>
  <si>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</si>
  <si>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</si>
  <si>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</si>
  <si>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</si>
  <si>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</si>
  <si>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</si>
  <si>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</si>
  <si>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</si>
  <si>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</si>
  <si>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</si>
  <si>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</si>
  <si>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</si>
  <si>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</si>
  <si>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</si>
  <si>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</si>
  <si>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</si>
  <si>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</si>
  <si>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</si>
  <si>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</si>
  <si>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</si>
  <si>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</si>
  <si>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</si>
  <si>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</si>
  <si>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</si>
  <si>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</si>
  <si>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</si>
  <si>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</si>
  <si>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</si>
  <si>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</si>
  <si>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</si>
  <si>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</si>
  <si>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</si>
  <si>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</si>
  <si>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</si>
  <si>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</si>
  <si>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</si>
  <si>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</si>
  <si>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</si>
  <si>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</si>
  <si>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</si>
  <si>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</si>
  <si>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</si>
  <si>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</si>
  <si>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</si>
  <si>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</si>
  <si>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</si>
  <si>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</si>
  <si>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</si>
  <si>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</si>
  <si>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</si>
  <si>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</si>
  <si>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</si>
  <si>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</si>
  <si>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</si>
  <si>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</si>
  <si>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</si>
  <si>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</si>
  <si>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</si>
  <si>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</si>
  <si>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</si>
  <si>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</si>
  <si>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</si>
  <si>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</si>
  <si>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</si>
  <si>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</si>
  <si>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</si>
  <si>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</si>
  <si>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</si>
  <si>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</si>
  <si>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</si>
  <si>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</si>
  <si>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</si>
  <si>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</si>
  <si>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</si>
  <si>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</si>
  <si>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</si>
  <si>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</si>
  <si>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</si>
  <si>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</si>
  <si>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</si>
  <si>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</si>
  <si>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</si>
  <si>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</si>
  <si>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</si>
  <si>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</si>
  <si>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</si>
  <si>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</si>
  <si>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</si>
  <si>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</si>
  <si>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</si>
  <si>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</si>
  <si>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</si>
  <si>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</si>
  <si>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</si>
  <si>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</si>
  <si>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</si>
  <si>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</si>
  <si>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</si>
  <si>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</si>
  <si>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</si>
  <si>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</si>
  <si>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</si>
  <si>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</si>
  <si>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</si>
  <si>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</si>
  <si>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</si>
  <si>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</si>
  <si>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</si>
  <si>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</si>
  <si>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</si>
  <si>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</si>
  <si>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</si>
  <si>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</si>
  <si>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</si>
  <si>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</si>
  <si>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</si>
  <si>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</si>
  <si>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</si>
  <si>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</si>
  <si>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</si>
  <si>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</si>
  <si>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</si>
  <si>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</si>
  <si>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</si>
  <si>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</si>
  <si>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</si>
  <si>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</si>
  <si>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</si>
  <si>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</si>
  <si>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</si>
  <si>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</si>
  <si>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</si>
  <si>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</si>
  <si>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</si>
  <si>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</si>
  <si>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</si>
  <si>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</si>
  <si>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</si>
  <si>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</si>
  <si>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</si>
  <si>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</si>
  <si>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</si>
  <si>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</si>
  <si>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</si>
  <si>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</si>
  <si>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</si>
  <si>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</si>
  <si>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</si>
  <si>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</si>
  <si>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</si>
  <si>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</si>
  <si>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</si>
  <si>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</si>
  <si>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</si>
  <si>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</si>
  <si>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</si>
  <si>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</si>
  <si>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</si>
  <si>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</si>
  <si>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</si>
  <si>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</si>
  <si>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</si>
  <si>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</si>
  <si>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</si>
  <si>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</si>
  <si>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</si>
  <si>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</si>
  <si>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</si>
  <si>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</si>
  <si>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</si>
  <si>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</si>
  <si>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</si>
  <si>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</si>
  <si>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</si>
  <si>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</si>
  <si>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</si>
  <si>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</si>
  <si>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</si>
  <si>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</si>
  <si>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</si>
  <si>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</si>
  <si>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</si>
  <si>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</si>
  <si>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</si>
  <si>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</si>
  <si>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</si>
  <si>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</si>
  <si>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</si>
  <si>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</si>
  <si>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</si>
  <si>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</si>
  <si>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</si>
  <si>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</si>
  <si>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</si>
  <si>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</si>
  <si>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</si>
  <si>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</si>
  <si>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</si>
  <si>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</si>
  <si>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</si>
  <si>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</si>
  <si>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</si>
  <si>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</si>
  <si>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</si>
  <si>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</si>
  <si>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</si>
  <si>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</si>
  <si>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</si>
  <si>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</si>
  <si>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</si>
  <si>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</si>
  <si>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</si>
  <si>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</si>
  <si>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</si>
  <si>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</si>
  <si>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</si>
  <si>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</si>
  <si>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</si>
  <si>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</si>
  <si>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</si>
  <si>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</si>
  <si>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</si>
  <si>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</si>
  <si>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</si>
  <si>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</si>
  <si>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</si>
  <si>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</si>
  <si>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</si>
  <si>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</si>
  <si>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</si>
  <si>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</si>
  <si>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</si>
  <si>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</si>
  <si>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</si>
  <si>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</si>
  <si>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</si>
  <si>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</si>
  <si>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</si>
  <si>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</si>
  <si>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</si>
  <si>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</si>
  <si>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</si>
  <si>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</si>
  <si>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</si>
  <si>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</si>
  <si>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</si>
  <si>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</si>
  <si>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</si>
  <si>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</si>
  <si>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</si>
  <si>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</si>
  <si>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</si>
  <si>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</si>
  <si>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</si>
  <si>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</si>
  <si>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</si>
  <si>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</si>
  <si>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</si>
  <si>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</si>
  <si>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</si>
  <si>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</si>
  <si>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</si>
  <si>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</si>
  <si>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</si>
  <si>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</si>
  <si>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</si>
  <si>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</si>
  <si>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</si>
  <si>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</si>
  <si>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</si>
  <si>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</si>
  <si>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</si>
  <si>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</si>
  <si>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</si>
  <si>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</si>
  <si>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</si>
  <si>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</si>
  <si>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</si>
  <si>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</si>
  <si>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</si>
  <si>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</si>
  <si>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</si>
  <si>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</si>
  <si>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</si>
  <si>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</si>
  <si>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</si>
  <si>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</si>
  <si>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</si>
  <si>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</si>
  <si>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</si>
  <si>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</si>
  <si>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</si>
  <si>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</si>
  <si>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</si>
  <si>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</si>
  <si>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</si>
  <si>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</si>
  <si>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</si>
  <si>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</si>
  <si>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</si>
  <si>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</si>
  <si>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</si>
  <si>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</si>
  <si>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</si>
  <si>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</si>
  <si>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</si>
  <si>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</si>
  <si>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</si>
  <si>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</si>
  <si>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</si>
  <si>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</si>
  <si>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</si>
  <si>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</si>
  <si>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</si>
  <si>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</si>
  <si>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</si>
  <si>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</si>
  <si>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</si>
  <si>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</si>
  <si>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</si>
  <si>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</si>
  <si>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</si>
  <si>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</si>
  <si>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</si>
  <si>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</si>
  <si>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</si>
  <si>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</si>
  <si>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</si>
  <si>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</si>
  <si>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</si>
  <si>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</si>
  <si>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</si>
  <si>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</si>
  <si>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</si>
  <si>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</si>
  <si>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</si>
  <si>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</si>
  <si>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</si>
  <si>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</si>
  <si>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</si>
  <si>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</si>
  <si>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</si>
  <si>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</si>
  <si>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</si>
  <si>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</si>
  <si>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</si>
  <si>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</si>
  <si>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</si>
  <si>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</si>
  <si>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</si>
  <si>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</si>
  <si>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</si>
  <si>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</si>
  <si>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</si>
  <si>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</si>
  <si>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</si>
  <si>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</si>
  <si>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</si>
  <si>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</si>
  <si>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</si>
  <si>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</si>
  <si>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</si>
  <si>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</si>
  <si>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</si>
  <si>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</si>
  <si>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</si>
  <si>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</si>
  <si>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</si>
  <si>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</si>
  <si>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</si>
  <si>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</si>
  <si>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</si>
  <si>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</si>
  <si>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</si>
  <si>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</si>
  <si>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</si>
  <si>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</si>
  <si>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</si>
  <si>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</si>
  <si>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</si>
  <si>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</si>
  <si>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</si>
  <si>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</si>
  <si>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</si>
  <si>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</si>
  <si>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</si>
  <si>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</si>
  <si>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</si>
  <si>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</si>
  <si>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</si>
  <si>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</si>
  <si>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</si>
  <si>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</si>
  <si>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</si>
  <si>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</si>
  <si>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</si>
  <si>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</si>
  <si>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</si>
  <si>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</si>
  <si>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</si>
  <si>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</si>
  <si>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</si>
  <si>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</si>
  <si>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</si>
  <si>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</si>
  <si>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</si>
  <si>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</si>
  <si>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</si>
  <si>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</si>
  <si>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</si>
  <si>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</si>
  <si>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</si>
  <si>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</si>
  <si>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</si>
  <si>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</si>
  <si>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</si>
  <si>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</si>
  <si>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</si>
  <si>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</si>
  <si>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</si>
  <si>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</si>
  <si>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</si>
  <si>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</si>
  <si>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</si>
  <si>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</si>
  <si>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</si>
  <si>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</si>
  <si>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</si>
  <si>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</si>
  <si>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</si>
  <si>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</si>
  <si>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</si>
  <si>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</si>
  <si>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</si>
  <si>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</si>
  <si>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</si>
  <si>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</si>
  <si>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</si>
  <si>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</si>
  <si>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</si>
  <si>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</si>
  <si>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</si>
  <si>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</si>
  <si>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</si>
  <si>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</si>
  <si>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</si>
  <si>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</si>
  <si>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</si>
  <si>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</si>
  <si>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</si>
  <si>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</si>
  <si>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</si>
  <si>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</si>
  <si>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</si>
  <si>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</si>
  <si>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</si>
  <si>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</si>
  <si>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</si>
  <si>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</si>
  <si>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</si>
  <si>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</si>
  <si>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</si>
  <si>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</si>
  <si>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</si>
  <si>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</si>
  <si>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</si>
  <si>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</si>
  <si>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</si>
  <si>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</si>
  <si>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</si>
  <si>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</si>
  <si>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</si>
  <si>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</si>
  <si>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</si>
  <si>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</si>
  <si>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</si>
  <si>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</si>
  <si>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</si>
  <si>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</si>
  <si>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</si>
  <si>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</si>
  <si>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</si>
  <si>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</si>
  <si>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</si>
  <si>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</si>
  <si>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</si>
  <si>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</si>
  <si>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</si>
  <si>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</si>
  <si>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</si>
  <si>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</si>
  <si>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</si>
  <si>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</si>
  <si>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</si>
  <si>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</si>
  <si>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</si>
  <si>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</si>
  <si>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</si>
  <si>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</si>
  <si>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</si>
  <si>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</si>
  <si>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</si>
  <si>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</si>
  <si>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</si>
  <si>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</si>
  <si>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</si>
  <si>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</si>
  <si>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</si>
  <si>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</si>
  <si>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</si>
  <si>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</si>
  <si>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</si>
  <si>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</si>
  <si>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</si>
  <si>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</si>
  <si>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</si>
  <si>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</si>
  <si>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</si>
  <si>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</si>
  <si>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</si>
  <si>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</si>
  <si>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</si>
  <si>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</si>
  <si>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</si>
  <si>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</si>
  <si>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</si>
  <si>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</si>
  <si>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</si>
  <si>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</si>
  <si>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</si>
  <si>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</si>
  <si>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</si>
  <si>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</si>
  <si>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</si>
  <si>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</si>
  <si>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</si>
  <si>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</si>
  <si>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</si>
  <si>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</si>
  <si>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</si>
  <si>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</si>
  <si>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</si>
  <si>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</si>
  <si>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</si>
  <si>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</si>
  <si>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</si>
  <si>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</si>
  <si>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</si>
  <si>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</si>
  <si>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</si>
  <si>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</si>
  <si>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</si>
  <si>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</si>
  <si>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</si>
  <si>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</si>
  <si>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</si>
  <si>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</si>
  <si>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</si>
  <si>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</si>
  <si>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</si>
  <si>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</si>
  <si>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</si>
  <si>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</si>
  <si>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</si>
  <si>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</si>
  <si>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</si>
  <si>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</si>
  <si>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</si>
  <si>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</si>
  <si>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</si>
  <si>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</si>
  <si>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</si>
  <si>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</si>
  <si>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</si>
  <si>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</si>
  <si>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</si>
  <si>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</si>
  <si>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</si>
  <si>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</si>
  <si>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</si>
  <si>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</si>
  <si>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</si>
  <si>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</si>
  <si>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</si>
  <si>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</si>
  <si>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</si>
  <si>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</si>
  <si>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</si>
  <si>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</si>
  <si>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</si>
  <si>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</si>
  <si>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</si>
  <si>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</si>
  <si>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</si>
  <si>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</si>
  <si>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</si>
  <si>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</si>
  <si>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</si>
  <si>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</si>
  <si>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</si>
  <si>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</si>
  <si>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</si>
  <si>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</si>
  <si>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</si>
  <si>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</si>
  <si>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</si>
  <si>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</si>
  <si>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</si>
  <si>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</si>
  <si>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</si>
  <si>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</si>
  <si>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</si>
  <si>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</si>
  <si>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</si>
  <si>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</si>
  <si>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</si>
  <si>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</si>
  <si>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</si>
  <si>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</si>
  <si>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</si>
  <si>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</si>
  <si>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</si>
  <si>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</si>
  <si>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</si>
  <si>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</si>
  <si>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</si>
  <si>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</si>
  <si>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</si>
  <si>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</si>
  <si>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</si>
  <si>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</si>
  <si>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</si>
  <si>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</si>
  <si>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</si>
  <si>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</si>
  <si>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</si>
  <si>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</si>
  <si>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</si>
  <si>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</si>
  <si>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</si>
  <si>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</si>
  <si>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</si>
  <si>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</si>
  <si>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</si>
  <si>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</si>
  <si>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</si>
  <si>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</si>
  <si>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</si>
  <si>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</si>
  <si>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</si>
  <si>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</si>
  <si>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</si>
  <si>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</si>
  <si>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</si>
  <si>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</si>
  <si>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</si>
  <si>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</si>
  <si>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</si>
  <si>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</si>
  <si>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</si>
  <si>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</si>
  <si>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</si>
  <si>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</si>
  <si>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</si>
  <si>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</si>
  <si>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</si>
  <si>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</si>
  <si>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</si>
  <si>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</si>
  <si>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</si>
  <si>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</si>
  <si>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</si>
  <si>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</si>
  <si>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</si>
  <si>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</si>
  <si>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</si>
  <si>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</si>
  <si>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</si>
  <si>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</si>
  <si>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</si>
  <si>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</si>
  <si>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</si>
  <si>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</si>
  <si>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</si>
  <si>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</si>
  <si>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</si>
  <si>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</si>
  <si>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</si>
  <si>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</si>
  <si>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</si>
  <si>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</si>
  <si>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</si>
  <si>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</si>
  <si>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</si>
  <si>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</si>
  <si>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</si>
  <si>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</si>
  <si>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</si>
  <si>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</si>
  <si>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</si>
  <si>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</si>
  <si>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</si>
  <si>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</si>
  <si>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</si>
  <si>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</si>
  <si>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</si>
  <si>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</si>
  <si>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</si>
  <si>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</si>
  <si>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</si>
  <si>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</si>
  <si>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</si>
  <si>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</si>
  <si>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</si>
  <si>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</si>
  <si>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</si>
  <si>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</si>
  <si>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</si>
  <si>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</si>
  <si>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</si>
  <si>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</si>
  <si>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</si>
  <si>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</si>
  <si>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</si>
  <si>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</si>
  <si>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</si>
  <si>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</si>
  <si>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</si>
  <si>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</si>
  <si>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</si>
  <si>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</si>
  <si>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</si>
  <si>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</si>
  <si>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</si>
  <si>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</si>
  <si>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</si>
  <si>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</si>
  <si>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</si>
  <si>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</si>
  <si>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</si>
  <si>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</si>
  <si>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</si>
  <si>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</si>
  <si>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</si>
  <si>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</si>
  <si>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</si>
  <si>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</si>
  <si>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</si>
  <si>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</si>
  <si>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</si>
  <si>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</si>
  <si>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</si>
  <si>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</si>
  <si>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</si>
  <si>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</si>
  <si>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</si>
  <si>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</si>
  <si>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</si>
  <si>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</si>
  <si>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</si>
  <si>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</si>
  <si>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</si>
  <si>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</si>
  <si>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</si>
  <si>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</si>
  <si>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</si>
  <si>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</si>
  <si>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</si>
  <si>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</si>
  <si>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</si>
  <si>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</si>
  <si>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</si>
  <si>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</si>
  <si>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</si>
  <si>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</si>
  <si>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</si>
  <si>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</si>
  <si>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</si>
  <si>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</si>
  <si>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</si>
  <si>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</si>
  <si>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</si>
  <si>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</si>
  <si>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</si>
  <si>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</si>
  <si>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</si>
  <si>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</si>
  <si>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</si>
  <si>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</si>
  <si>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</si>
  <si>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</si>
  <si>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</si>
  <si>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</si>
  <si>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</si>
  <si>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</si>
  <si>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</si>
  <si>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</si>
  <si>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</si>
  <si>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</si>
  <si>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</si>
  <si>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</si>
  <si>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</si>
  <si>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</si>
  <si>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</si>
  <si>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</si>
  <si>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</si>
  <si>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</si>
  <si>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</si>
  <si>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</si>
  <si>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</si>
  <si>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</si>
  <si>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</si>
  <si>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</si>
  <si>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</si>
  <si>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</si>
  <si>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</si>
  <si>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</si>
  <si>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</si>
  <si>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</si>
  <si>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</si>
  <si>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</si>
  <si>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</si>
  <si>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</si>
  <si>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</si>
  <si>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</si>
  <si>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</si>
  <si>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</si>
  <si>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</si>
  <si>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</si>
  <si>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</si>
  <si>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</si>
  <si>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</si>
  <si>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</si>
  <si>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</si>
  <si>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</si>
  <si>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</si>
  <si>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</si>
  <si>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</si>
  <si>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</si>
  <si>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</si>
  <si>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</si>
  <si>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</si>
  <si>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</si>
  <si>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</si>
  <si>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</si>
  <si>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</si>
  <si>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</si>
  <si>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</si>
  <si>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</si>
  <si>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</si>
  <si>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</si>
  <si>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</si>
  <si>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</si>
  <si>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</si>
  <si>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</si>
  <si>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</si>
  <si>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</si>
  <si>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</si>
  <si>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</si>
  <si>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</si>
  <si>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</si>
  <si>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</si>
  <si>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</si>
  <si>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</si>
  <si>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</si>
  <si>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</si>
  <si>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</si>
  <si>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</si>
  <si>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</si>
  <si>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</si>
  <si>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</si>
  <si>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</si>
  <si>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</si>
  <si>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</si>
  <si>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</si>
  <si>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</si>
  <si>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</si>
  <si>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</si>
  <si>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</si>
  <si>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</si>
  <si>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</si>
  <si>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</si>
  <si>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</si>
  <si>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</si>
  <si>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</si>
  <si>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</si>
  <si>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</si>
  <si>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</si>
  <si>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</si>
  <si>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</si>
  <si>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</si>
  <si>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</si>
  <si>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</si>
  <si>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</si>
  <si>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</si>
  <si>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</si>
  <si>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</si>
  <si>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</si>
  <si>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</si>
  <si>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</si>
  <si>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</si>
  <si>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</si>
  <si>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</si>
  <si>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</si>
  <si>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</si>
  <si>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</si>
  <si>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</si>
  <si>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</si>
  <si>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</si>
  <si>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</si>
  <si>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</si>
  <si>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</si>
  <si>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</si>
  <si>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</si>
  <si>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</si>
  <si>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</si>
  <si>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</si>
  <si>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</si>
  <si>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</si>
  <si>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</si>
  <si>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</si>
  <si>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</si>
  <si>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</si>
  <si>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</si>
  <si>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</si>
  <si>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</si>
  <si>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</si>
  <si>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</si>
  <si>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</si>
  <si>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</si>
  <si>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</si>
  <si>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</si>
  <si>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</si>
  <si>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</si>
  <si>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</si>
  <si>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</si>
  <si>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</si>
  <si>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</si>
  <si>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</si>
  <si>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</si>
  <si>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</si>
  <si>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</si>
  <si>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</si>
  <si>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</si>
  <si>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</si>
  <si>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</si>
  <si>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</si>
  <si>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</si>
  <si>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</si>
  <si>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</si>
  <si>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</si>
  <si>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</si>
  <si>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</si>
  <si>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</si>
  <si>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</si>
  <si>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</si>
  <si>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</si>
  <si>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</si>
  <si>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</si>
  <si>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</si>
  <si>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</si>
  <si>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</si>
  <si>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</si>
  <si>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</si>
  <si>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</si>
  <si>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</si>
  <si>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</si>
  <si>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</si>
  <si>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</si>
  <si>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</si>
  <si>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</si>
  <si>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</si>
  <si>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</si>
  <si>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</si>
  <si>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</si>
  <si>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</si>
  <si>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</si>
  <si>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</si>
  <si>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</si>
  <si>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</si>
  <si>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</si>
  <si>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</si>
  <si>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</si>
  <si>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</si>
  <si>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</si>
  <si>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</si>
  <si>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</si>
  <si>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</si>
  <si>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</si>
  <si>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</si>
  <si>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</si>
  <si>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</si>
  <si>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</si>
  <si>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</si>
  <si>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</si>
  <si>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</si>
  <si>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</si>
  <si>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</si>
  <si>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</si>
  <si>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</si>
  <si>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</si>
  <si>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</si>
  <si>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</si>
  <si>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</si>
  <si>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</si>
  <si>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</si>
  <si>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</si>
  <si>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</si>
  <si>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</si>
  <si>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</si>
  <si>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</si>
  <si>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</si>
  <si>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</si>
  <si>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</si>
  <si>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</si>
  <si>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</si>
  <si>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</si>
  <si>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</si>
  <si>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</si>
  <si>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</si>
  <si>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</si>
  <si>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</si>
  <si>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</si>
  <si>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</si>
  <si>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</si>
  <si>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</si>
  <si>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</si>
  <si>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</si>
  <si>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</si>
  <si>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</si>
  <si>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</si>
  <si>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</si>
  <si>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</si>
  <si>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</si>
  <si>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</si>
  <si>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</si>
  <si>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</si>
  <si>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</si>
  <si>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</si>
  <si>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</si>
  <si>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</si>
  <si>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</si>
  <si>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</si>
  <si>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</si>
  <si>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</si>
  <si>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</si>
  <si>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</si>
  <si>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</si>
  <si>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</si>
  <si>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</si>
  <si>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</si>
  <si>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</si>
  <si>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</si>
  <si>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</si>
  <si>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</si>
  <si>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</si>
  <si>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</si>
  <si>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</si>
  <si>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</si>
  <si>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</si>
  <si>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</si>
  <si>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</si>
  <si>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</si>
  <si>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</si>
  <si>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</si>
  <si>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</si>
  <si>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</si>
  <si>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</si>
  <si>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</si>
  <si>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</si>
  <si>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</si>
  <si>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</si>
  <si>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</si>
  <si>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</si>
  <si>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</si>
  <si>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</si>
  <si>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</si>
  <si>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</si>
  <si>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</si>
  <si>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</si>
  <si>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</si>
  <si>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</si>
  <si>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</si>
  <si>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</si>
  <si>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</si>
  <si>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</si>
  <si>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</si>
  <si>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</si>
  <si>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</si>
  <si>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</si>
  <si>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</si>
  <si>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</si>
  <si>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</si>
  <si>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</si>
  <si>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</si>
  <si>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</si>
  <si>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</si>
  <si>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</si>
  <si>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</si>
  <si>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</si>
  <si>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</si>
  <si>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</si>
  <si>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</si>
  <si>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</si>
  <si>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</si>
  <si>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</si>
  <si>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</si>
  <si>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</si>
  <si>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</si>
  <si>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</si>
  <si>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</si>
  <si>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</si>
  <si>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</si>
  <si>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</si>
  <si>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</si>
  <si>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</si>
  <si>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</si>
  <si>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</si>
  <si>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</si>
  <si>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</si>
  <si>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</si>
  <si>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</si>
  <si>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</si>
  <si>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</si>
  <si>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</si>
  <si>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</si>
  <si>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</si>
  <si>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</si>
  <si>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</si>
  <si>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</si>
  <si>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</si>
  <si>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</si>
  <si>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</si>
  <si>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</si>
  <si>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</si>
  <si>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</si>
  <si>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</si>
  <si>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</si>
  <si>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</si>
  <si>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</si>
  <si>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</si>
  <si>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</si>
  <si>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</si>
  <si>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</si>
  <si>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</si>
  <si>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</si>
  <si>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</si>
  <si>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</si>
  <si>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</si>
  <si>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</si>
  <si>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</si>
  <si>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</si>
  <si>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</si>
  <si>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</si>
  <si>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</si>
  <si>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</si>
  <si>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</si>
  <si>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</si>
  <si>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</si>
  <si>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</si>
  <si>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</si>
  <si>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</si>
  <si>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</si>
  <si>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</si>
  <si>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</si>
  <si>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</si>
  <si>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</si>
  <si>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</si>
  <si>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</si>
  <si>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</si>
  <si>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</si>
  <si>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</si>
  <si>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</si>
  <si>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</si>
  <si>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</si>
  <si>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</si>
  <si>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</si>
  <si>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</si>
  <si>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</si>
  <si>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</si>
  <si>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</si>
  <si>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</si>
  <si>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</si>
  <si>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</si>
  <si>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</si>
  <si>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</si>
  <si>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</si>
  <si>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</si>
  <si>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</si>
  <si>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</si>
  <si>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</si>
  <si>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</si>
  <si>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</si>
  <si>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</si>
  <si>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</si>
  <si>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</si>
  <si>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</si>
  <si>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</si>
  <si>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</si>
  <si>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</si>
  <si>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</si>
  <si>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</si>
  <si>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</si>
  <si>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</si>
  <si>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</si>
  <si>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</si>
  <si>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</si>
  <si>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</si>
  <si>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</si>
  <si>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</si>
  <si>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</si>
  <si>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</si>
  <si>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</si>
  <si>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</si>
  <si>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</si>
  <si>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</si>
  <si>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</si>
  <si>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</si>
  <si>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</si>
  <si>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</si>
  <si>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</si>
  <si>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</si>
  <si>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</si>
  <si>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</si>
  <si>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</si>
  <si>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</si>
  <si>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</si>
  <si>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</si>
  <si>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</si>
  <si>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</si>
  <si>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</si>
  <si>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</si>
  <si>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</si>
  <si>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</si>
  <si>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</si>
  <si>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</si>
  <si>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</si>
  <si>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</si>
  <si>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</si>
  <si>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</si>
  <si>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</si>
  <si>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</si>
  <si>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</si>
  <si>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</si>
  <si>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</si>
  <si>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</si>
  <si>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</si>
  <si>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</si>
  <si>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</si>
  <si>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</si>
  <si>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</si>
  <si>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</si>
  <si>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</si>
  <si>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</si>
  <si>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</si>
  <si>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</si>
  <si>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</si>
  <si>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</si>
  <si>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</si>
  <si>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</si>
  <si>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</si>
  <si>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</si>
  <si>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</si>
  <si>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</si>
  <si>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</si>
  <si>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</si>
  <si>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</si>
  <si>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</si>
  <si>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</si>
  <si>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</si>
  <si>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</si>
  <si>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</si>
  <si>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</si>
  <si>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</si>
  <si>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</si>
  <si>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</si>
  <si>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</si>
  <si>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</si>
  <si>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</si>
  <si>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</si>
  <si>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</si>
  <si>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</si>
  <si>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</si>
  <si>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</si>
  <si>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</si>
  <si>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</si>
  <si>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</si>
  <si>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</si>
  <si>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</si>
  <si>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</si>
  <si>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</si>
  <si>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</si>
  <si>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</si>
  <si>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</si>
  <si>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</si>
  <si>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</si>
  <si>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</si>
  <si>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</si>
  <si>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</si>
  <si>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</si>
  <si>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</si>
  <si>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</si>
  <si>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</si>
  <si>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</si>
  <si>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</si>
  <si>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</si>
  <si>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</si>
  <si>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</si>
  <si>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</si>
  <si>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</si>
  <si>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</si>
  <si>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</si>
  <si>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</si>
  <si>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</si>
  <si>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</si>
  <si>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</si>
  <si>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</si>
  <si>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</si>
  <si>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</si>
  <si>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</si>
  <si>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</si>
  <si>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</si>
  <si>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</si>
  <si>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</si>
  <si>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</si>
  <si>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</si>
  <si>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</si>
  <si>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</si>
  <si>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</si>
  <si>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</si>
  <si>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</si>
  <si>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</si>
  <si>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</si>
  <si>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</si>
  <si>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</si>
  <si>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</si>
  <si>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</si>
  <si>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</si>
  <si>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</si>
  <si>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</si>
  <si>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</si>
  <si>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</si>
  <si>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</si>
  <si>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</si>
  <si>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</si>
  <si>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</si>
  <si>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</si>
  <si>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</si>
  <si>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</si>
  <si>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</si>
  <si>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</si>
  <si>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</si>
  <si>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</si>
  <si>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</si>
  <si>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</si>
  <si>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</si>
  <si>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</si>
  <si>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</si>
  <si>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</si>
  <si>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</si>
  <si>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</si>
  <si>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</si>
  <si>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</si>
  <si>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</si>
  <si>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</si>
  <si>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</si>
  <si>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</si>
  <si>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</si>
  <si>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</si>
  <si>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</si>
  <si>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</si>
  <si>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</si>
  <si>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</si>
  <si>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</si>
  <si>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</si>
  <si>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</si>
  <si>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</si>
  <si>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</si>
  <si>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</si>
  <si>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</si>
  <si>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</si>
  <si>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</si>
  <si>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</si>
  <si>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</si>
  <si>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</si>
  <si>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</si>
  <si>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</si>
  <si>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</si>
  <si>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</si>
  <si>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</si>
  <si>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</si>
  <si>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</si>
  <si>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</si>
  <si>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</si>
  <si>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</si>
  <si>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</si>
  <si>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</si>
  <si>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</si>
  <si>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</si>
  <si>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</si>
  <si>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</si>
  <si>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</si>
  <si>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</si>
  <si>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</si>
  <si>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</si>
  <si>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</si>
  <si>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</si>
  <si>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</si>
  <si>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</si>
  <si>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</si>
  <si>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</si>
  <si>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</si>
  <si>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</si>
  <si>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</si>
  <si>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</si>
  <si>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</si>
  <si>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</si>
  <si>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</si>
  <si>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</si>
  <si>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</si>
  <si>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</si>
  <si>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</si>
  <si>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</si>
  <si>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</si>
  <si>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</si>
  <si>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</si>
  <si>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</si>
  <si>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</si>
  <si>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</si>
  <si>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</si>
  <si>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</si>
  <si>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</si>
  <si>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</si>
  <si>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</si>
  <si>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</si>
  <si>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</si>
  <si>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</si>
  <si>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</si>
  <si>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</si>
  <si>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</si>
  <si>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</si>
  <si>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</si>
  <si>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</si>
  <si>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</si>
  <si>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</si>
  <si>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</si>
  <si>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</si>
  <si>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</si>
  <si>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</si>
  <si>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</si>
  <si>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</si>
  <si>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</si>
  <si>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</si>
  <si>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</si>
  <si>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</si>
  <si>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</si>
  <si>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</si>
  <si>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</si>
  <si>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</si>
  <si>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</si>
  <si>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</si>
  <si>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</si>
  <si>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</si>
  <si>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</si>
  <si>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</si>
  <si>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</si>
  <si>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</si>
  <si>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</si>
  <si>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</si>
  <si>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</si>
  <si>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</si>
  <si>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</si>
  <si>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</si>
  <si>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</si>
  <si>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</si>
  <si>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</si>
  <si>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</si>
  <si>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</si>
  <si>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</si>
  <si>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</si>
  <si>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</si>
  <si>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</si>
  <si>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</si>
  <si>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</si>
  <si>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</si>
  <si>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</si>
  <si>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</si>
  <si>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</si>
  <si>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</si>
  <si>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</si>
  <si>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</si>
  <si>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</si>
  <si>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</si>
  <si>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</si>
  <si>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</si>
  <si>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</si>
  <si>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</si>
  <si>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</si>
  <si>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</si>
  <si>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</si>
  <si>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</si>
  <si>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</si>
  <si>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</si>
  <si>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</si>
  <si>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</si>
  <si>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</si>
  <si>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</si>
  <si>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</si>
  <si>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</si>
  <si>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</si>
  <si>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</si>
  <si>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</si>
  <si>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</si>
  <si>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</si>
  <si>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</si>
  <si>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</si>
  <si>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</si>
  <si>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</si>
  <si>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</si>
  <si>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</si>
  <si>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</si>
  <si>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</si>
  <si>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</si>
  <si>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</si>
  <si>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</si>
  <si>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</si>
  <si>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</si>
  <si>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</si>
  <si>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</si>
  <si>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</si>
  <si>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</si>
  <si>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</si>
  <si>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</si>
  <si>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</si>
  <si>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</si>
  <si>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</si>
  <si>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</si>
  <si>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</si>
  <si>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</si>
  <si>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</si>
  <si>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</si>
  <si>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</si>
  <si>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</si>
  <si>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</si>
  <si>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</si>
  <si>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</si>
  <si>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</si>
  <si>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</si>
  <si>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</si>
  <si>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</si>
  <si>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</si>
  <si>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</si>
  <si>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</si>
  <si>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</si>
  <si>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</si>
  <si>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</si>
  <si>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</si>
  <si>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</si>
  <si>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</si>
  <si>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</si>
  <si>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</si>
  <si>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</si>
  <si>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</si>
  <si>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</si>
  <si>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</si>
  <si>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</si>
  <si>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</si>
  <si>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</si>
  <si>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</si>
  <si>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</si>
  <si>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</si>
  <si>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</si>
  <si>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</si>
  <si>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</si>
  <si>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</si>
  <si>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</si>
  <si>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</si>
  <si>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</si>
  <si>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</si>
  <si>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</si>
  <si>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</si>
  <si>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</si>
  <si>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</si>
  <si>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</si>
  <si>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</si>
  <si>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</si>
  <si>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</si>
  <si>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</si>
  <si>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</si>
  <si>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</si>
  <si>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</si>
  <si>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</si>
  <si>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</si>
  <si>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</si>
  <si>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</si>
  <si>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</si>
  <si>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</si>
  <si>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</si>
  <si>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</si>
  <si>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</si>
  <si>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</si>
  <si>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</si>
  <si>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</si>
  <si>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</si>
  <si>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</si>
  <si>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</si>
  <si>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</si>
  <si>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</si>
  <si>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</si>
  <si>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</si>
  <si>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</si>
  <si>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</si>
  <si>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</si>
  <si>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</si>
  <si>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</si>
  <si>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</si>
  <si>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</si>
  <si>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</si>
  <si>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</si>
  <si>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</si>
  <si>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</si>
  <si>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</si>
  <si>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</si>
  <si>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</si>
  <si>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</si>
  <si>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</si>
  <si>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</si>
  <si>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</si>
  <si>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</si>
  <si>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</si>
  <si>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</si>
  <si>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</si>
  <si>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</si>
  <si>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</si>
  <si>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</si>
  <si>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</si>
  <si>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</si>
  <si>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</si>
  <si>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</si>
  <si>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</si>
  <si>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</si>
  <si>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</si>
  <si>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</si>
  <si>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</si>
  <si>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</si>
  <si>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</si>
  <si>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</si>
  <si>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</si>
  <si>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</si>
  <si>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</si>
  <si>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</si>
  <si>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</si>
  <si>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</si>
  <si>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</si>
  <si>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</si>
  <si>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</si>
  <si>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</si>
  <si>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</si>
  <si>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</si>
  <si>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</si>
  <si>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</si>
  <si>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</si>
  <si>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</si>
  <si>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</si>
  <si>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</si>
  <si>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</si>
  <si>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</si>
  <si>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</si>
  <si>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</si>
  <si>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</si>
  <si>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</si>
  <si>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</si>
  <si>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</si>
  <si>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</si>
  <si>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</si>
  <si>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</si>
  <si>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</si>
  <si>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</si>
  <si>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</si>
  <si>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</si>
  <si>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</si>
  <si>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</si>
  <si>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</si>
  <si>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</si>
  <si>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</si>
  <si>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</si>
  <si>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</si>
  <si>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</si>
  <si>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</si>
  <si>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</si>
  <si>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</si>
  <si>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</si>
  <si>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</si>
  <si>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</si>
  <si>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</si>
  <si>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</si>
  <si>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</si>
  <si>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</si>
  <si>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</si>
  <si>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</si>
  <si>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</si>
  <si>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</si>
  <si>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</si>
  <si>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</si>
  <si>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</si>
  <si>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</si>
  <si>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</si>
  <si>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</si>
  <si>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</si>
  <si>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</si>
  <si>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</si>
  <si>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</si>
  <si>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</si>
  <si>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</si>
  <si>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</si>
  <si>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</si>
  <si>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</si>
  <si>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</si>
  <si>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</si>
  <si>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</si>
  <si>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</si>
  <si>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</si>
  <si>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</si>
  <si>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</si>
  <si>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</si>
  <si>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</si>
  <si>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</si>
  <si>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</si>
  <si>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</si>
  <si>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</si>
  <si>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</si>
  <si>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</si>
  <si>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</si>
  <si>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</si>
  <si>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</si>
  <si>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</si>
  <si>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</si>
  <si>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</si>
  <si>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</si>
  <si>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</si>
  <si>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</si>
  <si>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</si>
  <si>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</si>
  <si>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</si>
  <si>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</si>
  <si>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</si>
  <si>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</si>
  <si>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</si>
  <si>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</si>
  <si>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</si>
  <si>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</si>
  <si>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</si>
  <si>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</si>
  <si>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</si>
  <si>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</si>
  <si>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</si>
  <si>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</si>
  <si>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</si>
  <si>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</si>
  <si>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</si>
  <si>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</si>
  <si>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</si>
  <si>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</si>
  <si>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</si>
  <si>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</si>
  <si>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</si>
  <si>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</si>
  <si>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</si>
  <si>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</si>
  <si>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</si>
  <si>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</si>
  <si>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</si>
  <si>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</si>
  <si>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</si>
  <si>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</si>
  <si>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</si>
  <si>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</si>
  <si>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</si>
  <si>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</si>
  <si>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</si>
  <si>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</si>
  <si>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</si>
  <si>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</si>
  <si>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</si>
  <si>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</si>
  <si>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</si>
  <si>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</si>
  <si>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</si>
  <si>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</si>
  <si>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</si>
  <si>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</si>
  <si>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</si>
  <si>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</si>
  <si>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</si>
  <si>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</si>
  <si>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</si>
  <si>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</si>
  <si>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</si>
  <si>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</si>
  <si>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</si>
  <si>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</si>
  <si>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</si>
  <si>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</si>
  <si>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</si>
  <si>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</si>
  <si>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</si>
  <si>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</si>
  <si>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</si>
  <si>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</si>
  <si>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</si>
  <si>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</si>
  <si>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</si>
  <si>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</si>
  <si>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</si>
  <si>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</si>
  <si>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</si>
  <si>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</si>
  <si>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</si>
  <si>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</si>
  <si>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</si>
  <si>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</si>
  <si>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</si>
  <si>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</si>
  <si>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</si>
  <si>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</si>
  <si>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</si>
  <si>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</si>
  <si>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</si>
  <si>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</si>
  <si>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</si>
  <si>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</si>
  <si>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</si>
  <si>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</si>
  <si>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</si>
  <si>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</si>
  <si>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</si>
  <si>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</si>
  <si>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</si>
  <si>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</si>
  <si>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</si>
  <si>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</si>
  <si>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</si>
  <si>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</si>
  <si>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</si>
  <si>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</si>
  <si>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</si>
  <si>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</si>
  <si>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</si>
  <si>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</si>
  <si>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</si>
  <si>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</si>
  <si>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</si>
  <si>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</si>
  <si>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</si>
  <si>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</si>
  <si>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</si>
  <si>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</si>
  <si>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</si>
  <si>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</si>
  <si>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</si>
  <si>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</si>
  <si>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</si>
  <si>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</si>
  <si>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</si>
  <si>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</si>
  <si>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</si>
  <si>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</si>
  <si>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</si>
  <si>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</si>
  <si>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</si>
  <si>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</si>
  <si>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</si>
  <si>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</si>
  <si>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</si>
  <si>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</si>
  <si>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</si>
  <si>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</si>
  <si>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</si>
  <si>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</si>
  <si>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</si>
  <si>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</si>
  <si>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</si>
  <si>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</si>
  <si>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</si>
  <si>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</si>
  <si>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</si>
  <si>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</si>
  <si>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</si>
  <si>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</si>
  <si>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</si>
  <si>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</si>
  <si>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</si>
  <si>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</si>
  <si>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</si>
  <si>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</si>
  <si>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</si>
  <si>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</si>
  <si>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</si>
  <si>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</si>
  <si>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</si>
  <si>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</si>
  <si>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</si>
  <si>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</si>
  <si>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</si>
  <si>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</si>
  <si>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</si>
  <si>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</si>
  <si>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</si>
  <si>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</si>
  <si>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</si>
  <si>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</si>
  <si>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</si>
  <si>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</si>
  <si>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</si>
  <si>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</si>
  <si>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</si>
  <si>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</si>
  <si>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</si>
  <si>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</si>
  <si>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</si>
  <si>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</si>
  <si>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</si>
  <si>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</si>
  <si>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</si>
  <si>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</si>
  <si>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</si>
  <si>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</si>
  <si>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</si>
  <si>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</si>
  <si>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</si>
  <si>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</si>
  <si>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</si>
  <si>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</si>
  <si>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</si>
  <si>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</si>
  <si>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</si>
  <si>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</si>
  <si>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</si>
  <si>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</si>
  <si>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</si>
  <si>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</si>
  <si>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</si>
  <si>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</si>
  <si>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</si>
  <si>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</si>
  <si>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</si>
  <si>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</si>
  <si>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</si>
  <si>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</si>
  <si>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</si>
  <si>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</si>
  <si>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</si>
  <si>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</si>
  <si>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</si>
  <si>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</si>
  <si>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</si>
  <si>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</si>
  <si>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</si>
  <si>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</si>
  <si>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</si>
  <si>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</si>
  <si>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</si>
  <si>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</si>
  <si>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</si>
  <si>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</si>
  <si>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</si>
  <si>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</si>
  <si>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</si>
  <si>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</si>
  <si>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</si>
  <si>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</si>
  <si>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</si>
  <si>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</si>
  <si>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</si>
  <si>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</si>
  <si>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</si>
  <si>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</si>
  <si>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</si>
  <si>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</si>
  <si>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</si>
  <si>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</si>
  <si>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</si>
  <si>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</si>
  <si>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</si>
  <si>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</si>
  <si>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</si>
  <si>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</si>
  <si>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</si>
  <si>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</si>
  <si>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</si>
  <si>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</si>
  <si>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</si>
  <si>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</si>
  <si>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</si>
  <si>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</si>
  <si>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</si>
  <si>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</si>
  <si>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</si>
  <si>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</si>
  <si>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</si>
  <si>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</si>
  <si>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</si>
  <si>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</si>
  <si>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</si>
  <si>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</si>
  <si>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</si>
  <si>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</si>
  <si>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</si>
  <si>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</si>
  <si>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</si>
  <si>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</si>
  <si>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</si>
  <si>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</si>
  <si>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</si>
  <si>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</si>
  <si>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</si>
  <si>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</si>
  <si>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</si>
  <si>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</si>
  <si>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</si>
  <si>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</si>
  <si>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</si>
  <si>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</si>
  <si>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</si>
  <si>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</si>
  <si>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</si>
  <si>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</si>
  <si>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</si>
  <si>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</si>
  <si>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</si>
  <si>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</si>
  <si>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</si>
  <si>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</si>
  <si>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</si>
  <si>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</si>
  <si>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</si>
  <si>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</si>
  <si>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</si>
  <si>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</si>
  <si>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</si>
  <si>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</si>
  <si>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</si>
  <si>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</si>
  <si>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</si>
  <si>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</si>
  <si>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</si>
  <si>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</si>
  <si>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</si>
  <si>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</si>
  <si>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</si>
  <si>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</si>
  <si>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</si>
  <si>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</si>
  <si>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</si>
  <si>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</si>
  <si>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</si>
  <si>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</si>
  <si>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</si>
  <si>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</si>
  <si>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</si>
  <si>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</si>
  <si>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</si>
  <si>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</si>
  <si>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</si>
  <si>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</si>
  <si>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</si>
  <si>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</si>
  <si>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</si>
  <si>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</si>
  <si>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</si>
  <si>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</si>
  <si>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</si>
  <si>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</si>
  <si>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</si>
  <si>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</si>
  <si>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</si>
  <si>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</si>
  <si>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</si>
  <si>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</si>
  <si>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</si>
  <si>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</si>
  <si>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</si>
  <si>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</si>
  <si>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</si>
  <si>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</si>
  <si>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</si>
  <si>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</si>
  <si>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</si>
  <si>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</si>
  <si>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</si>
  <si>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</si>
  <si>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</si>
  <si>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</si>
  <si>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</si>
  <si>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</si>
  <si>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</si>
  <si>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</si>
  <si>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</si>
  <si>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</si>
  <si>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</si>
  <si>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</si>
  <si>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</si>
  <si>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</si>
  <si>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</si>
  <si>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</si>
  <si>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</si>
  <si>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</si>
  <si>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</si>
  <si>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</si>
  <si>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</si>
  <si>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</si>
  <si>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</si>
  <si>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</si>
  <si>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</si>
  <si>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</si>
  <si>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</si>
  <si>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</si>
  <si>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</si>
  <si>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</si>
  <si>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</si>
  <si>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</si>
  <si>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</si>
  <si>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</si>
  <si>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</si>
  <si>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</si>
  <si>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</si>
  <si>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</si>
  <si>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</si>
  <si>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</si>
  <si>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</si>
  <si>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</si>
  <si>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</si>
  <si>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</si>
  <si>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</si>
  <si>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</si>
  <si>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</si>
  <si>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</si>
  <si>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</si>
  <si>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</si>
  <si>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</si>
  <si>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</si>
  <si>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</si>
  <si>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</si>
  <si>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</si>
  <si>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</si>
  <si>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</si>
  <si>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</si>
  <si>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</si>
  <si>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</si>
  <si>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</si>
  <si>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</si>
  <si>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</si>
  <si>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</si>
  <si>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</si>
  <si>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</si>
  <si>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</si>
  <si>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</si>
  <si>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</si>
  <si>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</si>
  <si>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</si>
  <si>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</si>
  <si>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</si>
  <si>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</si>
  <si>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</si>
  <si>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</si>
  <si>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</si>
  <si>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</si>
  <si>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</si>
  <si>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</si>
  <si>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</si>
  <si>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</si>
  <si>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</si>
  <si>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</si>
  <si>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</si>
  <si>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</si>
  <si>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</si>
  <si>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</si>
  <si>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</si>
  <si>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</si>
  <si>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</si>
  <si>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</si>
  <si>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</si>
  <si>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</si>
  <si>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</si>
  <si>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</si>
  <si>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</si>
  <si>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</si>
  <si>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</si>
  <si>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</si>
  <si>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</si>
  <si>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</si>
  <si>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</si>
  <si>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</si>
  <si>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</si>
  <si>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</si>
  <si>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</si>
  <si>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</si>
  <si>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</si>
  <si>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</si>
  <si>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</si>
  <si>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</si>
  <si>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</si>
  <si>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</si>
  <si>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</si>
  <si>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</si>
  <si>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</si>
  <si>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</si>
  <si>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</si>
  <si>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</si>
  <si>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</si>
  <si>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</si>
  <si>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</si>
  <si>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</si>
  <si>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</si>
  <si>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</si>
  <si>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</si>
  <si>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</si>
  <si>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</si>
  <si>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</si>
  <si>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</si>
  <si>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</si>
  <si>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</si>
  <si>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</si>
  <si>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</si>
  <si>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</si>
  <si>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</si>
  <si>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</si>
  <si>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</si>
  <si>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</si>
  <si>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</si>
  <si>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</si>
  <si>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</si>
  <si>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</si>
  <si>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</si>
  <si>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</si>
  <si>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</si>
  <si>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</si>
  <si>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</si>
  <si>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</si>
  <si>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</si>
  <si>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</si>
  <si>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</si>
  <si>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</si>
  <si>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</si>
  <si>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</si>
  <si>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</si>
  <si>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</si>
  <si>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</si>
  <si>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</si>
  <si>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</si>
  <si>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</si>
  <si>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</si>
  <si>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</si>
  <si>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</si>
  <si>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</si>
  <si>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</si>
  <si>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</si>
  <si>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</si>
  <si>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</si>
  <si>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</si>
  <si>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</si>
  <si>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</si>
  <si>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</si>
  <si>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</si>
  <si>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</si>
  <si>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</si>
  <si>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</si>
  <si>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</si>
  <si>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</si>
  <si>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</si>
  <si>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</si>
  <si>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</si>
  <si>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</si>
  <si>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</si>
  <si>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</si>
  <si>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</si>
  <si>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</si>
  <si>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</si>
  <si>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</si>
  <si>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</si>
  <si>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</si>
  <si>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</si>
  <si>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</si>
  <si>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</si>
  <si>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</si>
  <si>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</si>
  <si>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</si>
  <si>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</si>
  <si>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</si>
  <si>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</si>
  <si>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</si>
  <si>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</si>
  <si>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</si>
  <si>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</si>
  <si>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</si>
  <si>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</si>
  <si>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</si>
  <si>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</si>
  <si>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</si>
  <si>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</si>
  <si>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</si>
  <si>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</si>
  <si>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</si>
  <si>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</si>
  <si>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</si>
  <si>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</si>
  <si>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</si>
  <si>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</si>
  <si>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</si>
  <si>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</si>
  <si>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</si>
  <si>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</si>
  <si>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</si>
  <si>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</si>
  <si>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</si>
  <si>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</si>
  <si>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</si>
  <si>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</si>
  <si>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</si>
  <si>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</si>
  <si>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</si>
  <si>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</si>
  <si>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</si>
  <si>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</si>
  <si>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</si>
  <si>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</si>
  <si>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</si>
  <si>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</si>
  <si>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</si>
  <si>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</si>
  <si>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</si>
  <si>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</si>
  <si>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</si>
  <si>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</si>
  <si>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</si>
  <si>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</si>
  <si>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</si>
  <si>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</si>
  <si>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</si>
  <si>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</si>
  <si>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</si>
  <si>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</si>
  <si>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</si>
  <si>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</si>
  <si>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</si>
  <si>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</si>
  <si>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</si>
  <si>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</si>
  <si>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</si>
  <si>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</si>
  <si>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</si>
  <si>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</si>
  <si>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</si>
  <si>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</si>
  <si>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</si>
  <si>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</si>
  <si>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</si>
  <si>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</si>
  <si>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</si>
  <si>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</si>
  <si>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</si>
  <si>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</si>
  <si>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</si>
  <si>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</si>
  <si>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</si>
  <si>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</si>
  <si>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</si>
  <si>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</si>
  <si>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</si>
  <si>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</si>
  <si>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</si>
  <si>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</si>
  <si>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</si>
  <si>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</si>
  <si>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</si>
  <si>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</si>
  <si>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</si>
  <si>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</si>
  <si>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</si>
  <si>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</si>
  <si>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</si>
  <si>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</si>
  <si>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</si>
  <si>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</si>
  <si>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</si>
  <si>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</si>
  <si>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</si>
  <si>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</si>
  <si>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</si>
  <si>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</si>
  <si>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</si>
  <si>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</si>
  <si>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</si>
  <si>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</si>
  <si>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</si>
  <si>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</si>
  <si>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</si>
  <si>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</si>
  <si>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</si>
  <si>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</si>
  <si>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</si>
  <si>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</si>
  <si>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</si>
  <si>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</si>
  <si>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</si>
  <si>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</si>
  <si>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</si>
  <si>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</si>
  <si>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</si>
  <si>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</si>
  <si>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</si>
  <si>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</si>
  <si>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</si>
  <si>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</si>
  <si>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</si>
  <si>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</si>
  <si>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</si>
  <si>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</si>
  <si>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</si>
  <si>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</si>
  <si>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</si>
  <si>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</si>
  <si>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</si>
  <si>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</si>
  <si>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</si>
  <si>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</si>
  <si>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</si>
  <si>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</si>
  <si>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</si>
  <si>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</si>
  <si>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</si>
  <si>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</si>
  <si>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</si>
  <si>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</si>
  <si>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</si>
  <si>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</si>
  <si>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</si>
  <si>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</si>
  <si>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</si>
  <si>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</si>
  <si>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</si>
  <si>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</si>
  <si>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</si>
  <si>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</si>
  <si>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</si>
  <si>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</si>
  <si>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</si>
  <si>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</si>
  <si>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</si>
  <si>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</si>
  <si>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</si>
  <si>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</si>
  <si>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</si>
  <si>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</si>
  <si>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</si>
  <si>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</si>
  <si>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</si>
  <si>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</si>
  <si>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</si>
  <si>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</si>
  <si>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</si>
  <si>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</si>
  <si>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</si>
  <si>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</si>
  <si>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</si>
  <si>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</si>
  <si>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</si>
  <si>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</si>
  <si>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</si>
  <si>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</si>
  <si>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</si>
  <si>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</si>
  <si>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</si>
  <si>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</si>
  <si>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</si>
  <si>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</si>
  <si>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</si>
  <si>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</si>
  <si>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</si>
  <si>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</si>
  <si>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</si>
  <si>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</si>
  <si>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</si>
  <si>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</si>
  <si>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</si>
  <si>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</si>
  <si>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</si>
  <si>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</si>
  <si>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</si>
  <si>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</si>
  <si>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</si>
  <si>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</si>
  <si>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</si>
  <si>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</si>
  <si>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</si>
  <si>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</si>
  <si>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</si>
  <si>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</si>
  <si>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</si>
  <si>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</si>
  <si>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</si>
  <si>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</si>
  <si>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</si>
  <si>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</si>
  <si>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</si>
  <si>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</si>
  <si>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</si>
  <si>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</si>
  <si>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</si>
  <si>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</si>
  <si>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</si>
  <si>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</si>
  <si>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</si>
  <si>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</si>
  <si>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</si>
  <si>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</si>
  <si>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</si>
  <si>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</si>
  <si>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</si>
  <si>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</si>
  <si>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</si>
  <si>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</si>
  <si>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</si>
  <si>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</si>
  <si>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</si>
  <si>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</si>
  <si>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</si>
  <si>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</si>
  <si>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</si>
  <si>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</si>
  <si>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</si>
  <si>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</si>
  <si>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</si>
  <si>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</si>
  <si>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</si>
  <si>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</si>
  <si>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</si>
  <si>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</si>
  <si>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</si>
  <si>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</si>
  <si>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</si>
  <si>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</si>
  <si>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</si>
  <si>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</si>
  <si>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</si>
  <si>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</si>
  <si>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</si>
  <si>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</si>
  <si>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</si>
  <si>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</si>
  <si>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</si>
  <si>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</si>
  <si>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</si>
  <si>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</si>
  <si>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</si>
  <si>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</si>
  <si>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</si>
  <si>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</si>
  <si>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</si>
  <si>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</si>
  <si>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</si>
  <si>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</si>
  <si>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</si>
  <si>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</si>
  <si>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</si>
  <si>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</si>
  <si>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</si>
  <si>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</si>
  <si>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</si>
  <si>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</si>
  <si>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</si>
  <si>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</si>
  <si>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</si>
  <si>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</si>
  <si>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</si>
  <si>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</si>
  <si>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</si>
  <si>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</si>
  <si>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</si>
  <si>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</si>
  <si>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</si>
  <si>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</si>
  <si>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</si>
  <si>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</si>
  <si>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</si>
  <si>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</si>
  <si>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</si>
  <si>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</si>
  <si>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</si>
  <si>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</si>
  <si>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</si>
  <si>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</si>
  <si>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</si>
  <si>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</si>
  <si>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</si>
  <si>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</si>
  <si>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</si>
  <si>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</si>
  <si>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</si>
  <si>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</si>
  <si>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</si>
  <si>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</si>
  <si>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</si>
  <si>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</si>
  <si>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</si>
  <si>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</si>
  <si>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</si>
  <si>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</si>
  <si>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</si>
  <si>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</si>
  <si>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</si>
  <si>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</si>
  <si>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</si>
  <si>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</si>
  <si>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</si>
  <si>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</si>
  <si>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</si>
  <si>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</si>
  <si>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</si>
  <si>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</si>
  <si>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</si>
  <si>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</si>
  <si>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</si>
  <si>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</si>
  <si>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</si>
  <si>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</si>
  <si>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</si>
  <si>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</si>
  <si>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</si>
  <si>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</si>
  <si>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</si>
  <si>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</si>
  <si>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</si>
  <si>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</si>
  <si>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</si>
  <si>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</si>
  <si>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</si>
  <si>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</si>
  <si>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</si>
  <si>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</si>
  <si>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</si>
  <si>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</si>
  <si>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</si>
  <si>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</si>
  <si>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</si>
  <si>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</si>
  <si>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</si>
  <si>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</si>
  <si>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</si>
  <si>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</si>
  <si>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</si>
  <si>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</si>
  <si>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</si>
  <si>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</si>
  <si>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</si>
  <si>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</si>
  <si>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</si>
  <si>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</si>
  <si>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</si>
  <si>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</si>
  <si>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</si>
  <si>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</si>
  <si>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</si>
  <si>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</si>
  <si>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</si>
  <si>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</si>
  <si>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</si>
  <si>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</si>
  <si>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</si>
  <si>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</si>
  <si>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</si>
  <si>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</si>
  <si>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</si>
  <si>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</si>
  <si>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</si>
  <si>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</si>
  <si>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</si>
  <si>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</si>
  <si>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</si>
  <si>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</si>
  <si>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</si>
  <si>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</si>
  <si>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</si>
  <si>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</si>
  <si>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</si>
  <si>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</si>
  <si>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</si>
  <si>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</si>
  <si>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</si>
  <si>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</si>
  <si>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</si>
  <si>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</si>
  <si>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</si>
  <si>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</si>
  <si>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</si>
  <si>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</si>
  <si>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</si>
  <si>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</si>
  <si>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</si>
  <si>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</si>
  <si>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</si>
  <si>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</si>
  <si>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</si>
  <si>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</si>
  <si>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</si>
  <si>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</si>
  <si>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</si>
  <si>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</si>
  <si>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</si>
  <si>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</si>
  <si>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</si>
  <si>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</si>
  <si>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</si>
  <si>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</si>
  <si>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</si>
  <si>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</si>
  <si>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</si>
  <si>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</si>
  <si>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</si>
  <si>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</si>
  <si>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</si>
  <si>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</si>
  <si>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</si>
  <si>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</si>
  <si>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</si>
  <si>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</si>
  <si>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</si>
  <si>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</si>
  <si>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</si>
  <si>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</si>
  <si>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</si>
  <si>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</si>
  <si>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</si>
  <si>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</si>
  <si>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</si>
  <si>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</si>
  <si>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</si>
  <si>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</si>
  <si>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</si>
  <si>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</si>
  <si>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</si>
  <si>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</si>
  <si>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</si>
  <si>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</si>
  <si>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</si>
  <si>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</si>
  <si>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</si>
  <si>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</si>
  <si>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</si>
  <si>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</si>
  <si>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</si>
  <si>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</si>
  <si>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</si>
  <si>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</si>
  <si>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</si>
  <si>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</si>
  <si>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</si>
  <si>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</si>
  <si>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</si>
  <si>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</si>
  <si>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</si>
  <si>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</si>
  <si>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</si>
  <si>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</si>
  <si>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</si>
  <si>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</si>
  <si>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</si>
  <si>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</si>
  <si>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</si>
  <si>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</si>
  <si>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</si>
  <si>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</si>
  <si>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</si>
  <si>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</si>
  <si>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</si>
  <si>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</si>
  <si>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</si>
  <si>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</si>
  <si>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</si>
  <si>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</si>
  <si>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</si>
  <si>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</si>
  <si>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</si>
  <si>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</si>
  <si>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</si>
  <si>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</si>
  <si>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</si>
  <si>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</si>
  <si>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</si>
  <si>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</si>
  <si>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</si>
  <si>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</si>
  <si>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</si>
  <si>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</si>
  <si>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</si>
  <si>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</si>
  <si>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</si>
  <si>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</si>
  <si>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</si>
  <si>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</si>
  <si>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</si>
  <si>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</si>
  <si>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</si>
  <si>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</si>
  <si>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</si>
  <si>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</si>
  <si>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</si>
  <si>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</si>
  <si>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</si>
  <si>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</si>
  <si>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</si>
  <si>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</si>
  <si>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</si>
  <si>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</si>
  <si>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</si>
  <si>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</si>
  <si>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</si>
  <si>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</si>
  <si>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</si>
  <si>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</si>
  <si>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</si>
  <si>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</si>
  <si>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</si>
  <si>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</si>
  <si>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</si>
  <si>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</si>
  <si>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</si>
  <si>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</si>
  <si>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</si>
  <si>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</si>
  <si>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</si>
  <si>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</si>
  <si>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</si>
  <si>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</si>
  <si>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</si>
  <si>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</si>
  <si>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</si>
  <si>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</si>
  <si>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</si>
  <si>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</si>
  <si>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</si>
  <si>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</si>
  <si>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</si>
  <si>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</si>
  <si>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</si>
  <si>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</si>
  <si>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</si>
  <si>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</si>
  <si>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</si>
  <si>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</si>
  <si>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</si>
  <si>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</si>
  <si>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</si>
  <si>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</si>
  <si>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</si>
  <si>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</si>
  <si>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</si>
  <si>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</si>
  <si>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</si>
  <si>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</si>
  <si>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</si>
  <si>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</si>
  <si>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</si>
  <si>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</si>
  <si>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</si>
  <si>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</si>
  <si>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</si>
  <si>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</si>
  <si>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</si>
  <si>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</si>
  <si>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</si>
  <si>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</si>
  <si>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</si>
  <si>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</si>
  <si>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</si>
  <si>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</si>
  <si>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</si>
  <si>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</si>
  <si>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</si>
  <si>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</si>
  <si>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</si>
  <si>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</si>
  <si>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</si>
  <si>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</si>
  <si>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</si>
  <si>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</si>
  <si>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</si>
  <si>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</si>
  <si>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</si>
  <si>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</si>
  <si>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</si>
  <si>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</si>
  <si>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</si>
  <si>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</si>
  <si>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</si>
  <si>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</si>
  <si>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</si>
  <si>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</si>
  <si>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</si>
  <si>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</si>
  <si>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</si>
  <si>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</si>
  <si>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</si>
  <si>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</si>
  <si>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</si>
  <si>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</si>
  <si>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</si>
  <si>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</si>
  <si>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</si>
  <si>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</si>
  <si>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</si>
  <si>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</si>
  <si>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</si>
  <si>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</si>
  <si>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</si>
  <si>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</si>
  <si>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</si>
  <si>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</si>
  <si>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</si>
  <si>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</si>
  <si>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</si>
  <si>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</si>
  <si>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</si>
  <si>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</si>
  <si>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</si>
  <si>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</si>
  <si>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</si>
  <si>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</si>
  <si>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</si>
  <si>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</si>
  <si>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</si>
  <si>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</si>
  <si>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</si>
  <si>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</si>
  <si>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</si>
  <si>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</si>
  <si>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</si>
  <si>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</si>
  <si>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</si>
  <si>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</si>
  <si>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</si>
  <si>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</si>
  <si>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</si>
  <si>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</si>
  <si>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</si>
  <si>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</si>
  <si>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</si>
  <si>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</si>
  <si>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</si>
  <si>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</si>
  <si>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</si>
  <si>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</si>
  <si>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</si>
  <si>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</si>
  <si>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</si>
  <si>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</si>
  <si>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</si>
  <si>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</si>
  <si>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</si>
  <si>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</si>
  <si>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</si>
  <si>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</si>
  <si>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</si>
  <si>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</si>
  <si>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</si>
  <si>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</si>
  <si>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</si>
  <si>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</si>
  <si>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</si>
  <si>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</si>
  <si>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</si>
  <si>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</si>
  <si>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</si>
  <si>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</si>
  <si>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</si>
  <si>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</si>
  <si>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</si>
  <si>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</si>
  <si>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</si>
  <si>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</si>
  <si>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</si>
  <si>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</si>
  <si>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</si>
  <si>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</si>
  <si>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</si>
  <si>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</si>
  <si>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</si>
  <si>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</si>
  <si>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</si>
  <si>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</si>
  <si>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</si>
  <si>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</si>
  <si>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</si>
  <si>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</si>
  <si>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</si>
  <si>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</si>
  <si>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</si>
  <si>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</si>
  <si>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</si>
  <si>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</si>
  <si>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</si>
  <si>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</si>
  <si>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</si>
  <si>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</si>
  <si>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</si>
  <si>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</si>
  <si>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</si>
  <si>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</si>
  <si>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</si>
  <si>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</si>
  <si>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</si>
  <si>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</si>
  <si>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</si>
  <si>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</si>
  <si>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</si>
  <si>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</si>
  <si>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</si>
  <si>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</si>
  <si>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</si>
  <si>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</si>
  <si>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</si>
  <si>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</si>
  <si>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</si>
  <si>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</si>
  <si>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</si>
  <si>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</si>
  <si>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</si>
  <si>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</si>
  <si>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</si>
  <si>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</si>
  <si>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</si>
  <si>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</si>
  <si>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</si>
  <si>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</si>
  <si>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</si>
  <si>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</si>
  <si>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</si>
  <si>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</si>
  <si>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</si>
  <si>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</si>
  <si>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</si>
  <si>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</si>
  <si>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</si>
  <si>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</si>
  <si>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</si>
  <si>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</si>
  <si>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</si>
  <si>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</si>
  <si>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</si>
  <si>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</si>
  <si>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</si>
  <si>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</si>
  <si>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</si>
  <si>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</si>
  <si>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</si>
  <si>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</si>
  <si>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</si>
  <si>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</si>
  <si>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</si>
  <si>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</si>
  <si>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</si>
  <si>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</si>
  <si>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</si>
  <si>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</si>
  <si>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</si>
  <si>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</si>
  <si>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</si>
  <si>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</si>
  <si>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</si>
  <si>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</si>
  <si>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</si>
  <si>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</si>
  <si>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</si>
  <si>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</si>
  <si>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</si>
  <si>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</si>
  <si>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</si>
  <si>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</si>
  <si>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</si>
  <si>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</si>
  <si>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</si>
  <si>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</si>
  <si>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</si>
  <si>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</si>
  <si>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</si>
  <si>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</si>
  <si>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</si>
  <si>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</si>
  <si>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</si>
  <si>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</si>
  <si>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</si>
  <si>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</si>
  <si>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</si>
  <si>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</si>
  <si>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</si>
  <si>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</si>
  <si>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</si>
  <si>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</si>
  <si>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</si>
  <si>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</si>
  <si>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</si>
  <si>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</si>
  <si>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</si>
  <si>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</si>
  <si>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</si>
  <si>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</si>
  <si>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</si>
  <si>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</si>
  <si>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</si>
  <si>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</si>
  <si>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</si>
  <si>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</si>
  <si>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</si>
  <si>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</si>
  <si>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</si>
  <si>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</si>
  <si>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</si>
  <si>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</si>
  <si>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</si>
  <si>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</si>
  <si>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</si>
  <si>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</si>
  <si>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</si>
  <si>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</si>
  <si>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</si>
  <si>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</si>
  <si>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</si>
  <si>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</si>
  <si>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</si>
  <si>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</si>
  <si>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</si>
  <si>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</si>
  <si>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</si>
  <si>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</si>
  <si>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</si>
  <si>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</si>
  <si>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</si>
  <si>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</si>
  <si>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</si>
  <si>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</si>
  <si>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</si>
  <si>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</si>
  <si>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</si>
  <si>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</si>
  <si>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</si>
  <si>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</si>
  <si>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</si>
  <si>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</si>
  <si>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</si>
  <si>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</si>
  <si>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</si>
  <si>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</si>
  <si>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</si>
  <si>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</si>
  <si>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</si>
  <si>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</si>
  <si>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</si>
  <si>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</si>
  <si>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</si>
  <si>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</si>
  <si>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</si>
  <si>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</si>
  <si>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</si>
  <si>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</si>
  <si>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</si>
  <si>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</si>
  <si>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</si>
  <si>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</si>
  <si>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</si>
  <si>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</si>
  <si>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</si>
  <si>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</si>
  <si>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</si>
  <si>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</si>
  <si>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</si>
  <si>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</si>
  <si>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</si>
  <si>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</si>
  <si>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</si>
  <si>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</si>
  <si>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</si>
  <si>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</si>
  <si>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</si>
  <si>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</si>
  <si>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</si>
  <si>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</si>
  <si>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</si>
  <si>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</si>
  <si>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</si>
  <si>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</si>
  <si>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</si>
  <si>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</si>
  <si>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</si>
  <si>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</si>
  <si>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</si>
  <si>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</si>
  <si>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</si>
  <si>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</si>
  <si>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</si>
  <si>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</si>
  <si>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</si>
  <si>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</si>
  <si>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</si>
  <si>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</si>
  <si>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</si>
  <si>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</si>
  <si>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</si>
  <si>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</si>
  <si>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</si>
  <si>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</si>
  <si>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</si>
  <si>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</si>
  <si>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</si>
  <si>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</si>
  <si>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</si>
  <si>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</si>
  <si>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</si>
  <si>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</si>
  <si>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</si>
  <si>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</si>
  <si>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</si>
  <si>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</si>
  <si>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</si>
  <si>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</si>
  <si>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</si>
  <si>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</si>
  <si>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</si>
  <si>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</si>
  <si>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</si>
  <si>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</si>
  <si>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</si>
  <si>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</si>
  <si>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</si>
  <si>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</si>
  <si>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</si>
  <si>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</si>
  <si>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</si>
  <si>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</si>
  <si>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</si>
  <si>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</si>
  <si>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</si>
  <si>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</si>
  <si>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</si>
  <si>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</si>
  <si>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</si>
  <si>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</si>
  <si>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</si>
  <si>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</si>
  <si>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</si>
  <si>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</si>
  <si>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</si>
  <si>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</si>
  <si>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</si>
  <si>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</si>
  <si>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</si>
  <si>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</si>
  <si>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</si>
  <si>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</si>
  <si>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</si>
  <si>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</si>
  <si>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</si>
  <si>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</si>
  <si>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</si>
  <si>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</si>
  <si>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</si>
  <si>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</si>
  <si>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</si>
  <si>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</si>
  <si>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</si>
  <si>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</si>
  <si>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</si>
  <si>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</si>
  <si>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</si>
  <si>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</si>
  <si>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</si>
  <si>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</si>
  <si>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</si>
  <si>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</si>
  <si>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</si>
  <si>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</si>
  <si>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</si>
  <si>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</si>
  <si>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</si>
  <si>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</si>
  <si>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</si>
  <si>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</si>
  <si>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</si>
  <si>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</si>
  <si>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</si>
  <si>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</si>
  <si>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</si>
  <si>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</si>
  <si>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</si>
  <si>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</si>
  <si>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</si>
  <si>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</si>
  <si>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</si>
  <si>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</si>
  <si>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</si>
  <si>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</si>
  <si>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</si>
  <si>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</si>
  <si>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</si>
  <si>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</si>
  <si>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</si>
  <si>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</si>
  <si>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</si>
  <si>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</si>
  <si>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</si>
  <si>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</si>
  <si>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</si>
  <si>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</si>
  <si>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</si>
  <si>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</si>
  <si>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</si>
  <si>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</si>
  <si>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</si>
  <si>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</si>
  <si>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</si>
  <si>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</si>
  <si>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</si>
  <si>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</si>
  <si>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</si>
  <si>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</si>
  <si>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</si>
  <si>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</si>
  <si>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</si>
  <si>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</si>
  <si>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</si>
  <si>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</si>
  <si>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</si>
  <si>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</si>
  <si>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</si>
  <si>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</si>
  <si>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</si>
  <si>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</si>
  <si>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</si>
  <si>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</si>
  <si>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</si>
  <si>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</si>
  <si>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</si>
  <si>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</si>
  <si>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</si>
  <si>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</si>
  <si>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</si>
  <si>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</si>
  <si>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</si>
  <si>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</si>
  <si>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</si>
  <si>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</si>
  <si>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</si>
  <si>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</si>
  <si>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</si>
  <si>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</si>
  <si>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</si>
  <si>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</si>
  <si>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</si>
  <si>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</si>
  <si>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</si>
  <si>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</si>
  <si>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</si>
  <si>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</si>
  <si>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</si>
  <si>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</si>
  <si>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</si>
  <si>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</si>
  <si>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</si>
  <si>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</si>
  <si>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</si>
  <si>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</si>
  <si>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</si>
  <si>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</si>
  <si>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</si>
  <si>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</si>
  <si>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</si>
  <si>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</si>
  <si>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</si>
  <si>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</si>
  <si>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</si>
  <si>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</si>
  <si>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</si>
  <si>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</si>
  <si>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</si>
  <si>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</si>
  <si>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</si>
  <si>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</si>
  <si>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</si>
  <si>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</si>
  <si>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</si>
  <si>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</si>
  <si>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</si>
  <si>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</si>
  <si>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</si>
  <si>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</si>
  <si>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</si>
  <si>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</si>
  <si>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</si>
  <si>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</si>
  <si>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</si>
  <si>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</si>
  <si>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</si>
  <si>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</si>
  <si>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</si>
  <si>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</si>
  <si>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</si>
  <si>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</si>
  <si>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</si>
  <si>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</si>
  <si>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</si>
  <si>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</si>
  <si>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</si>
  <si>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</si>
  <si>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</si>
  <si>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</si>
  <si>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</si>
  <si>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</si>
  <si>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</si>
  <si>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</si>
  <si>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</si>
  <si>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</si>
  <si>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</si>
  <si>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</si>
  <si>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</si>
  <si>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</si>
  <si>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</si>
  <si>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</si>
  <si>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</si>
  <si>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</si>
  <si>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</si>
  <si>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</si>
  <si>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</si>
  <si>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</si>
  <si>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</si>
  <si>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</si>
  <si>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</si>
  <si>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</si>
  <si>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</si>
  <si>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</si>
  <si>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</si>
  <si>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</si>
  <si>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</si>
  <si>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</si>
  <si>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</si>
  <si>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</si>
  <si>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</si>
  <si>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</si>
  <si>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</si>
  <si>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</si>
  <si>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</si>
  <si>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</si>
  <si>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</si>
  <si>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</si>
  <si>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</si>
  <si>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</si>
  <si>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</si>
  <si>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</si>
  <si>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</si>
  <si>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</si>
  <si>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</si>
  <si>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</si>
  <si>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</si>
  <si>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</si>
  <si>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</si>
  <si>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</si>
  <si>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</si>
  <si>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</si>
  <si>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</si>
  <si>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</si>
  <si>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</si>
  <si>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</si>
  <si>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</si>
  <si>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</si>
  <si>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</si>
  <si>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</si>
  <si>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</si>
  <si>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</si>
  <si>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</si>
  <si>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</si>
  <si>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</si>
  <si>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</si>
  <si>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</si>
  <si>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</si>
  <si>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</si>
  <si>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</si>
  <si>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</si>
  <si>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</si>
  <si>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</si>
  <si>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</si>
  <si>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</si>
  <si>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</si>
  <si>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</si>
  <si>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</si>
  <si>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</si>
  <si>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</si>
  <si>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</si>
  <si>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</si>
  <si>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</si>
  <si>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</si>
  <si>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</si>
  <si>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</si>
  <si>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</si>
  <si>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</si>
  <si>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</si>
  <si>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</si>
  <si>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</si>
  <si>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</si>
  <si>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</si>
  <si>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</si>
  <si>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</si>
  <si>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</si>
  <si>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</si>
  <si>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</si>
  <si>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</si>
  <si>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</si>
  <si>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</si>
  <si>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</si>
  <si>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</si>
  <si>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</si>
  <si>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</si>
  <si>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</si>
  <si>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</si>
  <si>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</si>
  <si>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</si>
  <si>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</si>
  <si>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</si>
  <si>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</si>
  <si>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</si>
  <si>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</si>
  <si>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</si>
  <si>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</si>
  <si>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</si>
  <si>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</si>
  <si>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</si>
  <si>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</si>
  <si>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</si>
  <si>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</si>
  <si>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</si>
  <si>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</si>
  <si>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</si>
  <si>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</si>
  <si>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</si>
  <si>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</si>
  <si>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</si>
  <si>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</si>
  <si>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</si>
  <si>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</si>
  <si>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</si>
  <si>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</si>
  <si>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</si>
  <si>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</si>
  <si>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</si>
  <si>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</si>
  <si>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</si>
  <si>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</si>
  <si>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</si>
  <si>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</si>
  <si>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</si>
  <si>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</si>
  <si>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</si>
  <si>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</si>
  <si>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</si>
  <si>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</si>
  <si>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</si>
  <si>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</si>
  <si>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</si>
  <si>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</si>
  <si>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</si>
  <si>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</si>
  <si>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</si>
  <si>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</si>
  <si>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</si>
  <si>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</si>
  <si>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</si>
  <si>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</si>
  <si>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</si>
  <si>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</si>
  <si>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</si>
  <si>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</si>
  <si>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</si>
  <si>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</si>
  <si>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</si>
  <si>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</si>
  <si>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</si>
  <si>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</si>
  <si>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</si>
  <si>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</si>
  <si>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</si>
  <si>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</si>
  <si>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</si>
  <si>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</si>
  <si>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</si>
  <si>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</si>
  <si>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</si>
  <si>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</si>
  <si>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</si>
  <si>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</si>
  <si>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</si>
  <si>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</si>
  <si>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</si>
  <si>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</si>
  <si>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</si>
  <si>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</si>
  <si>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</si>
  <si>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</si>
  <si>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</si>
  <si>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</si>
  <si>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</si>
  <si>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</si>
  <si>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</si>
  <si>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</si>
  <si>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</si>
  <si>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</si>
  <si>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</si>
  <si>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</si>
  <si>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</si>
  <si>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</si>
  <si>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</si>
  <si>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</si>
  <si>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</si>
  <si>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</si>
  <si>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</si>
  <si>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</si>
  <si>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</si>
  <si>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</si>
  <si>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</si>
  <si>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</si>
  <si>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</si>
  <si>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</si>
  <si>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</si>
  <si>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</si>
  <si>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</si>
  <si>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</si>
  <si>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</si>
  <si>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</si>
  <si>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</si>
  <si>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</si>
  <si>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</si>
  <si>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</si>
  <si>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</si>
  <si>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</si>
  <si>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</si>
  <si>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</si>
  <si>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</si>
  <si>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</si>
  <si>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</si>
  <si>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</si>
  <si>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</si>
  <si>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</si>
  <si>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</si>
  <si>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</si>
  <si>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</si>
  <si>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</si>
  <si>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</si>
  <si>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</si>
  <si>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</si>
  <si>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</si>
  <si>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</si>
  <si>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</si>
  <si>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</si>
  <si>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</si>
  <si>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</si>
  <si>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</si>
  <si>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</si>
  <si>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</si>
  <si>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</si>
  <si>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</si>
  <si>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</si>
  <si>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</si>
  <si>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</si>
  <si>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</si>
  <si>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</si>
  <si>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</si>
  <si>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</si>
  <si>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</si>
  <si>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</si>
  <si>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</si>
  <si>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</si>
  <si>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</si>
  <si>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</si>
  <si>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</si>
  <si>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</si>
  <si>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</si>
  <si>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</si>
  <si>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</si>
  <si>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</si>
  <si>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</si>
  <si>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</si>
  <si>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</si>
  <si>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</si>
  <si>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</si>
  <si>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</si>
  <si>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</si>
  <si>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</si>
  <si>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</si>
  <si>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</si>
  <si>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</si>
  <si>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</si>
  <si>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</si>
  <si>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</si>
  <si>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</si>
  <si>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</si>
  <si>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</si>
  <si>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</si>
  <si>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</si>
  <si>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</si>
  <si>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</si>
  <si>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</si>
  <si>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</si>
  <si>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</si>
  <si>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</si>
  <si>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</si>
  <si>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</si>
  <si>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</si>
  <si>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</si>
  <si>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</si>
  <si>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</si>
  <si>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</si>
  <si>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</si>
  <si>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</si>
  <si>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</si>
  <si>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</si>
  <si>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</si>
  <si>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</si>
  <si>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</si>
  <si>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</si>
  <si>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</si>
  <si>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</si>
  <si>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</si>
  <si>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</si>
  <si>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</si>
  <si>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</si>
  <si>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</si>
  <si>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</si>
  <si>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</si>
  <si>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</si>
  <si>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</si>
  <si>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</si>
  <si>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</si>
  <si>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</si>
  <si>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</si>
  <si>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</si>
  <si>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</si>
  <si>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</si>
  <si>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</si>
  <si>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</si>
  <si>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</si>
  <si>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</si>
  <si>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</si>
  <si>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</si>
  <si>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</si>
  <si>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</si>
  <si>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</si>
  <si>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</si>
  <si>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</si>
  <si>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</si>
  <si>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</si>
  <si>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</si>
  <si>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</si>
  <si>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</si>
  <si>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</si>
  <si>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</si>
  <si>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</si>
  <si>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</si>
  <si>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</si>
  <si>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</si>
  <si>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</si>
  <si>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</si>
  <si>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</si>
  <si>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</si>
  <si>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</si>
  <si>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</si>
  <si>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</si>
  <si>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</si>
  <si>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</si>
  <si>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</si>
  <si>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</si>
  <si>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</si>
  <si>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</si>
  <si>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</si>
  <si>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</si>
  <si>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</si>
  <si>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</si>
  <si>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</si>
  <si>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</si>
  <si>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</si>
  <si>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</si>
  <si>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</si>
  <si>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</si>
  <si>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</si>
  <si>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</si>
  <si>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</si>
  <si>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</si>
  <si>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</si>
  <si>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</si>
  <si>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</si>
  <si>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</si>
  <si>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</si>
  <si>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</si>
  <si>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</si>
  <si>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</si>
  <si>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</si>
  <si>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</si>
  <si>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</si>
  <si>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</si>
  <si>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</si>
  <si>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</si>
  <si>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</si>
  <si>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</si>
  <si>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</si>
  <si>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</si>
  <si>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</si>
  <si>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</si>
  <si>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</si>
  <si>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</si>
  <si>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</si>
  <si>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</si>
  <si>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</si>
  <si>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</si>
  <si>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</si>
  <si>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</si>
  <si>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</si>
  <si>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</si>
  <si>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</si>
  <si>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</si>
  <si>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</si>
  <si>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</si>
  <si>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</si>
  <si>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</si>
  <si>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</si>
  <si>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</si>
  <si>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</si>
  <si>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</si>
  <si>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</si>
  <si>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</si>
  <si>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</si>
  <si>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</si>
  <si>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</si>
  <si>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</si>
  <si>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</si>
  <si>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</si>
  <si>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</si>
  <si>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</si>
  <si>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</si>
  <si>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</si>
  <si>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</si>
  <si>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</si>
  <si>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</si>
  <si>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</si>
  <si>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</si>
  <si>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</si>
  <si>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</si>
  <si>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</si>
  <si>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</si>
  <si>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</si>
  <si>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</si>
  <si>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</si>
  <si>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</si>
  <si>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</si>
  <si>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</si>
  <si>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</si>
  <si>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</si>
  <si>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</si>
  <si>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</si>
  <si>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</si>
  <si>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</si>
  <si>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</si>
  <si>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</si>
  <si>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</si>
  <si>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</si>
  <si>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</si>
  <si>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</si>
  <si>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</si>
  <si>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</si>
  <si>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</si>
  <si>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</si>
  <si>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</si>
  <si>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</si>
  <si>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</si>
  <si>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</si>
  <si>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</si>
  <si>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</si>
  <si>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</si>
  <si>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</si>
  <si>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</si>
  <si>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</si>
  <si>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</si>
  <si>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</si>
  <si>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</si>
  <si>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</si>
  <si>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</si>
  <si>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</si>
  <si>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</si>
  <si>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</si>
  <si>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</si>
  <si>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</si>
  <si>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</si>
  <si>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</si>
  <si>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</si>
  <si>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</si>
  <si>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</si>
  <si>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</si>
  <si>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</si>
  <si>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</si>
  <si>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</si>
  <si>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</si>
  <si>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</si>
  <si>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</si>
  <si>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</si>
  <si>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</si>
  <si>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</si>
  <si>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</si>
  <si>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</si>
  <si>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</si>
  <si>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</si>
  <si>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</si>
  <si>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</si>
  <si>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</si>
  <si>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</si>
  <si>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</si>
  <si>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</si>
  <si>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</si>
  <si>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</si>
  <si>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</si>
  <si>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</si>
  <si>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</si>
  <si>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</si>
  <si>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</si>
  <si>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</si>
  <si>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</si>
  <si>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</si>
  <si>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</si>
  <si>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</si>
  <si>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</si>
  <si>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</si>
  <si>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</si>
  <si>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</si>
  <si>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</si>
  <si>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</si>
  <si>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</si>
  <si>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</si>
  <si>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</si>
  <si>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</si>
  <si>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</si>
  <si>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</si>
  <si>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</si>
  <si>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</si>
  <si>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</si>
  <si>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</si>
  <si>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</si>
  <si>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</si>
  <si>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</si>
  <si>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</si>
  <si>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</si>
  <si>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</si>
  <si>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</si>
  <si>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</si>
  <si>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</si>
  <si>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</si>
  <si>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</si>
  <si>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</si>
  <si>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</si>
  <si>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</si>
  <si>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</si>
  <si>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</si>
  <si>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</si>
  <si>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</si>
  <si>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</si>
  <si>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</si>
  <si>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</si>
  <si>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</si>
  <si>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</si>
  <si>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</si>
  <si>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</si>
  <si>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</si>
  <si>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</si>
  <si>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</si>
  <si>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</si>
  <si>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</si>
  <si>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</si>
  <si>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</si>
  <si>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</si>
  <si>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</si>
  <si>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</si>
  <si>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</si>
  <si>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</si>
  <si>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</si>
  <si>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</si>
  <si>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</si>
  <si>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</si>
  <si>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</si>
  <si>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</si>
  <si>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</si>
  <si>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</si>
  <si>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</si>
  <si>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</si>
  <si>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</si>
  <si>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</si>
  <si>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</si>
  <si>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</si>
  <si>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</si>
  <si>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</si>
  <si>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</si>
  <si>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</si>
  <si>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</si>
  <si>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</si>
  <si>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</si>
  <si>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</si>
  <si>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</si>
  <si>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</si>
  <si>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</si>
  <si>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</si>
  <si>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</si>
  <si>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</si>
  <si>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</si>
  <si>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</si>
  <si>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</si>
  <si>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</si>
  <si>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</si>
  <si>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</si>
  <si>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</si>
  <si>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</si>
  <si>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</si>
  <si>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</si>
  <si>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</si>
  <si>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</si>
  <si>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</si>
  <si>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</si>
  <si>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</si>
  <si>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</si>
  <si>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</si>
  <si>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</si>
  <si>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</si>
  <si>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</si>
  <si>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</si>
  <si>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</si>
  <si>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</si>
  <si>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</si>
  <si>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</si>
  <si>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</si>
  <si>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</si>
  <si>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</si>
  <si>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</si>
  <si>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</si>
  <si>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</si>
  <si>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</si>
  <si>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</si>
  <si>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</si>
  <si>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</si>
  <si>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</si>
  <si>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</si>
  <si>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</si>
  <si>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</si>
  <si>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</si>
  <si>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</si>
  <si>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</si>
  <si>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</si>
  <si>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</si>
  <si>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</si>
  <si>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</si>
  <si>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</si>
  <si>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</si>
  <si>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</si>
  <si>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</si>
  <si>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</si>
  <si>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</si>
  <si>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</si>
  <si>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</si>
  <si>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</si>
  <si>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</si>
  <si>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</si>
  <si>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</si>
  <si>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</si>
  <si>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</si>
  <si>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</si>
  <si>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</si>
  <si>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</si>
  <si>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</si>
  <si>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</si>
  <si>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</si>
  <si>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</si>
  <si>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</si>
  <si>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</si>
  <si>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</si>
  <si>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</si>
  <si>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</si>
  <si>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</si>
  <si>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</si>
  <si>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</si>
  <si>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</si>
  <si>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</si>
  <si>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</si>
  <si>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</si>
  <si>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</si>
  <si>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</si>
  <si>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</si>
  <si>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</si>
  <si>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</si>
  <si>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</si>
  <si>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</si>
  <si>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</si>
  <si>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</si>
  <si>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</si>
  <si>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</si>
  <si>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</si>
  <si>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</si>
  <si>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</si>
  <si>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</si>
  <si>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</si>
  <si>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</si>
  <si>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</si>
  <si>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</si>
  <si>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</si>
  <si>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</si>
  <si>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</si>
  <si>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</si>
  <si>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</si>
  <si>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</si>
  <si>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</si>
  <si>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</si>
  <si>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</si>
  <si>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</si>
  <si>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</si>
  <si>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</si>
  <si>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</si>
  <si>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</si>
  <si>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</si>
  <si>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</si>
  <si>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</si>
  <si>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</si>
  <si>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</si>
  <si>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</si>
  <si>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</si>
  <si>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</si>
  <si>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</si>
  <si>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</si>
  <si>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</si>
  <si>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</si>
  <si>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</si>
  <si>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</si>
  <si>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</si>
  <si>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</si>
  <si>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</si>
  <si>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</si>
  <si>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</si>
  <si>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</si>
  <si>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</si>
  <si>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</si>
  <si>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</si>
  <si>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</si>
  <si>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</si>
  <si>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</si>
  <si>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</si>
  <si>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</si>
  <si>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</si>
  <si>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</si>
  <si>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</si>
  <si>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</si>
  <si>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</si>
  <si>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</si>
  <si>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</si>
  <si>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</si>
  <si>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</si>
  <si>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</si>
  <si>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</si>
  <si>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</si>
  <si>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</si>
  <si>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</si>
  <si>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</si>
  <si>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</si>
  <si>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</si>
  <si>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</si>
  <si>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</si>
  <si>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</si>
  <si>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</si>
  <si>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</si>
  <si>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</si>
  <si>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</si>
  <si>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</si>
  <si>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</si>
  <si>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</si>
  <si>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</si>
  <si>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</si>
  <si>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</si>
  <si>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</si>
  <si>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</si>
  <si>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</si>
  <si>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</si>
  <si>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</si>
  <si>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</si>
  <si>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</si>
  <si>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</si>
  <si>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</si>
  <si>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</si>
  <si>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</si>
  <si>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</si>
  <si>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</si>
  <si>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</si>
  <si>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</si>
  <si>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</si>
  <si>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</si>
  <si>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</si>
  <si>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</si>
  <si>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</si>
  <si>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</si>
  <si>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</si>
  <si>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</si>
  <si>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</si>
  <si>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</si>
  <si>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</si>
  <si>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</si>
  <si>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</si>
  <si>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</si>
  <si>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</si>
  <si>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</si>
  <si>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</si>
  <si>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</si>
  <si>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</si>
  <si>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</si>
  <si>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</si>
  <si>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</si>
  <si>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</si>
  <si>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</si>
  <si>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</si>
  <si>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</si>
  <si>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</si>
  <si>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</si>
  <si>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</si>
  <si>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</si>
  <si>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</si>
  <si>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</si>
  <si>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</si>
  <si>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</si>
  <si>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</si>
  <si>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</si>
  <si>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</si>
  <si>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</si>
  <si>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</si>
  <si>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</si>
  <si>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</si>
  <si>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</si>
  <si>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</si>
  <si>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</si>
  <si>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</si>
  <si>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</si>
  <si>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</si>
  <si>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</si>
  <si>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</si>
  <si>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</si>
  <si>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</si>
  <si>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</si>
  <si>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</si>
  <si>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</si>
  <si>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</si>
  <si>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</si>
  <si>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</si>
  <si>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</si>
  <si>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</si>
  <si>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</si>
  <si>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</si>
  <si>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</si>
  <si>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</si>
  <si>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</si>
  <si>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</si>
  <si>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</si>
  <si>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</si>
  <si>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</si>
  <si>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</si>
  <si>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</si>
  <si>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</si>
  <si>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</si>
  <si>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</si>
  <si>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</si>
  <si>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</si>
  <si>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</si>
  <si>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</si>
  <si>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</si>
  <si>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</si>
  <si>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</si>
  <si>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</si>
  <si>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</si>
  <si>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</si>
  <si>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</si>
  <si>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</si>
  <si>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</si>
  <si>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</si>
  <si>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</si>
  <si>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</si>
  <si>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</si>
  <si>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</si>
  <si>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</si>
  <si>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</si>
  <si>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</si>
  <si>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</si>
  <si>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</si>
  <si>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</si>
  <si>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</si>
  <si>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</si>
  <si>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</si>
  <si>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</si>
  <si>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</si>
  <si>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</si>
  <si>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</si>
  <si>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</si>
  <si>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</si>
  <si>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</si>
  <si>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</si>
  <si>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</si>
  <si>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</si>
  <si>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</si>
  <si>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</si>
  <si>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</si>
  <si>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</si>
  <si>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</si>
  <si>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</si>
  <si>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</si>
  <si>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</si>
  <si>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</si>
  <si>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</si>
  <si>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</si>
  <si>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</si>
  <si>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</si>
  <si>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</si>
  <si>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</si>
  <si>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</si>
  <si>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</si>
  <si>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</si>
  <si>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</si>
  <si>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</si>
  <si>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</si>
  <si>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</si>
  <si>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</si>
  <si>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</si>
  <si>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</si>
  <si>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</si>
  <si>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</si>
  <si>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</si>
  <si>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</si>
  <si>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</si>
  <si>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</si>
  <si>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</si>
  <si>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</si>
  <si>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</si>
  <si>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</si>
  <si>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</si>
  <si>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</si>
  <si>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</si>
  <si>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</si>
  <si>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</si>
  <si>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</si>
  <si>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</si>
  <si>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</si>
  <si>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</si>
  <si>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</si>
  <si>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</si>
  <si>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</si>
  <si>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</si>
  <si>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</si>
  <si>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</si>
  <si>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</si>
  <si>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</si>
  <si>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</si>
  <si>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</si>
  <si>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</si>
  <si>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</si>
  <si>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</si>
  <si>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</si>
  <si>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</si>
  <si>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</si>
  <si>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</si>
  <si>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</si>
  <si>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</si>
  <si>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</si>
  <si>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</si>
  <si>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</si>
  <si>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</si>
  <si>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</si>
  <si>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</si>
  <si>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</si>
  <si>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</si>
  <si>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</si>
  <si>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</si>
  <si>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</si>
  <si>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</si>
  <si>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</si>
  <si>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</si>
  <si>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</si>
  <si>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</si>
  <si>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</si>
  <si>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</si>
  <si>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</si>
  <si>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</si>
  <si>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</si>
  <si>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</si>
  <si>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</si>
  <si>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</si>
  <si>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</si>
  <si>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</si>
  <si>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</si>
  <si>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</si>
  <si>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</si>
  <si>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</si>
  <si>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</si>
  <si>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</si>
  <si>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</si>
  <si>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</si>
  <si>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</si>
  <si>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</si>
  <si>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</si>
  <si>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</si>
  <si>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</si>
  <si>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</si>
  <si>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</si>
  <si>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</si>
  <si>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</si>
  <si>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</si>
  <si>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</si>
  <si>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</si>
  <si>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</si>
  <si>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</si>
  <si>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</si>
  <si>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</si>
  <si>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</si>
  <si>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</si>
  <si>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</si>
  <si>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</si>
  <si>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</si>
  <si>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</si>
  <si>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</si>
  <si>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</si>
  <si>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</si>
  <si>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</si>
  <si>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</si>
  <si>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</si>
  <si>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</si>
  <si>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</si>
  <si>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</si>
  <si>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</si>
  <si>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</si>
  <si>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</si>
  <si>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</si>
  <si>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</si>
  <si>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</si>
  <si>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</si>
  <si>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</si>
  <si>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</si>
  <si>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</si>
  <si>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</si>
  <si>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</si>
  <si>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</si>
  <si>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</si>
  <si>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</si>
  <si>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</si>
  <si>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</si>
  <si>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</si>
  <si>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</si>
  <si>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</si>
  <si>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</si>
  <si>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</si>
  <si>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</si>
  <si>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</si>
  <si>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</si>
  <si>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</si>
  <si>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</si>
  <si>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</si>
  <si>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</si>
  <si>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</si>
  <si>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</si>
  <si>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</si>
  <si>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</si>
  <si>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</si>
  <si>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</si>
  <si>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</si>
  <si>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</si>
  <si>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</si>
  <si>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</si>
  <si>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</si>
  <si>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</si>
  <si>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</si>
  <si>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</si>
  <si>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</si>
  <si>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</si>
  <si>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</si>
  <si>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</si>
  <si>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</si>
  <si>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</si>
  <si>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</si>
  <si>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</si>
  <si>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</si>
  <si>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</si>
  <si>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</si>
  <si>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</si>
  <si>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</si>
  <si>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</si>
  <si>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</si>
  <si>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</si>
  <si>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</si>
  <si>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</si>
  <si>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</si>
  <si>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</si>
  <si>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</si>
  <si>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</si>
  <si>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</si>
  <si>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</si>
  <si>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</si>
  <si>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</si>
  <si>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</si>
  <si>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</si>
  <si>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</si>
  <si>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</si>
  <si>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</si>
  <si>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</si>
  <si>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</si>
  <si>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</si>
  <si>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</si>
  <si>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</si>
  <si>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</si>
  <si>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</si>
  <si>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</si>
  <si>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</si>
  <si>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</si>
  <si>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</si>
  <si>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</si>
  <si>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</si>
  <si>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</si>
  <si>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</si>
  <si>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</si>
  <si>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</si>
  <si>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</si>
  <si>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</si>
  <si>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</si>
  <si>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</si>
  <si>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</si>
  <si>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</si>
  <si>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</si>
  <si>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</si>
  <si>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</si>
  <si>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</si>
  <si>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</si>
  <si>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</si>
  <si>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</si>
  <si>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</si>
  <si>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</si>
  <si>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</si>
  <si>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</si>
  <si>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</si>
  <si>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</si>
  <si>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</si>
  <si>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</si>
  <si>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</si>
  <si>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</si>
  <si>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</si>
  <si>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</si>
  <si>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</si>
  <si>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</si>
  <si>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</si>
  <si>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</si>
  <si>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</si>
  <si>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</si>
  <si>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</si>
  <si>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</si>
  <si>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</si>
  <si>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</si>
  <si>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</si>
  <si>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</si>
  <si>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</si>
  <si>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</si>
  <si>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</si>
  <si>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</si>
  <si>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</si>
  <si>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</si>
  <si>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</si>
  <si>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</si>
  <si>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</si>
  <si>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</si>
  <si>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</si>
  <si>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</si>
  <si>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</si>
  <si>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</si>
  <si>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</si>
  <si>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</si>
  <si>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</si>
  <si>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</si>
  <si>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</si>
  <si>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</si>
  <si>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</si>
  <si>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</si>
  <si>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</si>
  <si>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</si>
  <si>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</si>
  <si>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</si>
  <si>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</si>
  <si>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</si>
  <si>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</si>
  <si>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</si>
  <si>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</si>
  <si>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</si>
  <si>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</si>
  <si>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</si>
  <si>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</si>
  <si>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</si>
  <si>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</si>
  <si>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</si>
  <si>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</si>
  <si>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</si>
  <si>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</si>
  <si>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</si>
  <si>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</si>
  <si>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</si>
  <si>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</si>
  <si>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</si>
  <si>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</si>
  <si>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</si>
  <si>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</si>
  <si>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</si>
  <si>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</si>
  <si>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</si>
  <si>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</si>
  <si>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</si>
  <si>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</si>
  <si>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</si>
  <si>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</si>
  <si>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</si>
  <si>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</si>
  <si>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</si>
  <si>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</si>
  <si>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</si>
  <si>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</si>
  <si>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</si>
  <si>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</si>
  <si>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</si>
  <si>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</si>
  <si>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</si>
  <si>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</si>
  <si>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</si>
  <si>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</si>
  <si>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</si>
  <si>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</si>
  <si>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</si>
  <si>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</si>
  <si>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</si>
  <si>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</si>
  <si>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</si>
  <si>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</si>
  <si>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</si>
  <si>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</si>
  <si>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</si>
  <si>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</si>
  <si>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</si>
  <si>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</si>
  <si>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</si>
  <si>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</si>
  <si>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</si>
  <si>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</si>
  <si>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</si>
  <si>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</si>
  <si>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</si>
  <si>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</si>
  <si>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</si>
  <si>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</si>
  <si>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</si>
  <si>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</si>
  <si>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</si>
  <si>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</si>
  <si>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</si>
  <si>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</si>
  <si>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</si>
  <si>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</si>
  <si>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</si>
  <si>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</si>
  <si>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</si>
  <si>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</si>
  <si>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</si>
  <si>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</si>
  <si>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</si>
  <si>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</si>
  <si>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</si>
  <si>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</si>
  <si>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</si>
  <si>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</si>
  <si>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</si>
  <si>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</si>
  <si>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</si>
  <si>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</si>
  <si>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</si>
  <si>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</si>
  <si>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</si>
  <si>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</si>
  <si>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</si>
  <si>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</si>
  <si>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</si>
  <si>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</si>
  <si>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</si>
  <si>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</si>
  <si>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</si>
  <si>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</si>
  <si>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</si>
  <si>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</si>
  <si>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</si>
  <si>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</si>
  <si>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</si>
  <si>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</si>
  <si>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</si>
  <si>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</si>
  <si>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</si>
  <si>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</si>
  <si>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</si>
  <si>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</si>
  <si>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</si>
  <si>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</si>
  <si>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</si>
  <si>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</si>
  <si>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</si>
  <si>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</si>
  <si>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</si>
  <si>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</si>
  <si>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</si>
  <si>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</si>
  <si>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</si>
  <si>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</si>
  <si>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</si>
  <si>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</si>
  <si>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</si>
  <si>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</si>
  <si>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</si>
  <si>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</si>
  <si>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</si>
  <si>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</si>
  <si>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</si>
  <si>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</si>
  <si>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</si>
  <si>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</si>
  <si>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</si>
  <si>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</si>
  <si>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</si>
  <si>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</si>
  <si>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</si>
  <si>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</si>
  <si>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</si>
  <si>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</si>
  <si>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</si>
  <si>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</si>
  <si>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</si>
  <si>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</si>
  <si>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</si>
  <si>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</si>
  <si>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</si>
  <si>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</si>
  <si>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</si>
  <si>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</si>
  <si>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</si>
  <si>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</si>
  <si>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</si>
  <si>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</si>
  <si>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</si>
  <si>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</si>
  <si>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</si>
  <si>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</si>
  <si>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</si>
  <si>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</si>
  <si>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</si>
  <si>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</si>
  <si>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</si>
  <si>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</si>
  <si>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</si>
  <si>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</si>
  <si>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</si>
  <si>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</si>
  <si>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</si>
  <si>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</si>
  <si>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</si>
  <si>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</si>
  <si>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</si>
  <si>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</si>
  <si>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</si>
  <si>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</si>
  <si>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</si>
  <si>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</si>
  <si>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</si>
  <si>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</si>
  <si>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</si>
  <si>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</si>
  <si>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</si>
  <si>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</si>
  <si>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</si>
  <si>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</si>
  <si>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</si>
  <si>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</si>
  <si>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</si>
  <si>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</si>
  <si>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</si>
  <si>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</si>
  <si>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</si>
  <si>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</si>
  <si>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</si>
  <si>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</si>
  <si>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</si>
  <si>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</si>
  <si>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</si>
  <si>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</si>
  <si>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</si>
  <si>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</si>
  <si>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</si>
  <si>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</si>
  <si>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</si>
  <si>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</si>
  <si>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</si>
  <si>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</si>
  <si>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</si>
  <si>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</si>
  <si>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</si>
  <si>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</si>
  <si>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</si>
  <si>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</si>
  <si>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</si>
  <si>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</si>
  <si>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</si>
  <si>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</si>
  <si>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</si>
  <si>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</si>
  <si>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</si>
  <si>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</si>
  <si>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</si>
  <si>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</si>
  <si>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</si>
  <si>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</si>
  <si>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</si>
  <si>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</si>
  <si>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</si>
  <si>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</si>
  <si>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</si>
  <si>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</si>
  <si>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</si>
  <si>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</si>
  <si>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</si>
  <si>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</si>
  <si>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</si>
  <si>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</si>
  <si>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</si>
  <si>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</si>
  <si>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</si>
  <si>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</si>
  <si>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</si>
  <si>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</si>
  <si>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</si>
  <si>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</si>
  <si>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</si>
  <si>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</si>
  <si>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</si>
  <si>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</si>
  <si>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</si>
  <si>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</si>
  <si>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</si>
  <si>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</si>
  <si>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</si>
  <si>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</si>
  <si>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</si>
  <si>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</si>
  <si>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</si>
  <si>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</si>
  <si>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</si>
  <si>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</si>
  <si>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</si>
  <si>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</si>
  <si>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</si>
  <si>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</si>
  <si>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</si>
  <si>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</si>
  <si>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</si>
  <si>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</si>
  <si>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</si>
  <si>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</si>
  <si>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</si>
  <si>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</si>
  <si>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</si>
  <si>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</si>
  <si>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</si>
  <si>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</si>
  <si>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</si>
  <si>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</si>
  <si>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</si>
  <si>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</si>
  <si>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</si>
  <si>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</si>
  <si>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</si>
  <si>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</si>
  <si>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</si>
  <si>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</si>
  <si>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</si>
  <si>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</si>
  <si>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</si>
  <si>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</si>
  <si>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</si>
  <si>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</si>
  <si>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</si>
  <si>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</si>
  <si>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</si>
  <si>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</si>
  <si>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</si>
  <si>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</si>
  <si>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</si>
  <si>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</si>
  <si>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</si>
  <si>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</si>
  <si>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</si>
  <si>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</si>
  <si>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</si>
  <si>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</si>
  <si>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</si>
  <si>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</si>
  <si>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</si>
  <si>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</si>
  <si>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</si>
  <si>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</si>
  <si>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</si>
  <si>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</si>
  <si>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</si>
  <si>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</si>
  <si>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</si>
  <si>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</si>
  <si>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</si>
  <si>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</si>
  <si>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</si>
  <si>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</si>
  <si>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</si>
  <si>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</si>
  <si>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</si>
  <si>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</si>
  <si>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</si>
  <si>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</si>
  <si>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</si>
  <si>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</si>
  <si>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</si>
  <si>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</si>
  <si>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</si>
  <si>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</si>
  <si>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</si>
  <si>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</si>
  <si>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</si>
  <si>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</si>
  <si>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</si>
  <si>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</si>
  <si>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</si>
  <si>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</si>
  <si>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</si>
  <si>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</si>
  <si>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</si>
  <si>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</si>
  <si>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</si>
  <si>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</si>
  <si>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</si>
  <si>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</si>
  <si>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</si>
  <si>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</si>
  <si>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</si>
  <si>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</si>
  <si>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</si>
  <si>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</si>
  <si>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</si>
  <si>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</si>
  <si>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</si>
  <si>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</si>
  <si>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</si>
  <si>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</si>
  <si>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</si>
  <si>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</si>
  <si>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</si>
  <si>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</si>
  <si>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</si>
  <si>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</si>
  <si>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</si>
  <si>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</si>
  <si>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</si>
  <si>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</si>
  <si>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</si>
  <si>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</si>
  <si>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</si>
  <si>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</si>
  <si>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</si>
  <si>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</si>
  <si>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</si>
  <si>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</si>
  <si>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</si>
  <si>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</si>
  <si>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</si>
  <si>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</si>
  <si>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</si>
  <si>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</si>
  <si>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</si>
  <si>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</si>
  <si>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</si>
  <si>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</si>
  <si>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</si>
  <si>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</si>
  <si>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</si>
  <si>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</si>
  <si>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</si>
  <si>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</si>
  <si>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</si>
  <si>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</si>
  <si>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</si>
  <si>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</si>
  <si>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</si>
  <si>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</si>
  <si>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</si>
  <si>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</si>
  <si>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</si>
  <si>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</si>
  <si>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</si>
  <si>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</si>
  <si>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</si>
  <si>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</si>
  <si>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</si>
  <si>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</si>
  <si>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</si>
  <si>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</si>
  <si>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</si>
  <si>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</si>
  <si>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</si>
  <si>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</si>
  <si>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</si>
  <si>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</si>
  <si>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</si>
  <si>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</si>
  <si>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</si>
  <si>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</si>
  <si>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</si>
  <si>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</si>
  <si>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</si>
  <si>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</si>
  <si>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</si>
  <si>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</si>
  <si>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</si>
  <si>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</si>
  <si>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</si>
  <si>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</si>
  <si>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</si>
  <si>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</si>
  <si>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</si>
  <si>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</si>
  <si>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</si>
  <si>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</si>
  <si>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</si>
  <si>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</si>
  <si>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</si>
  <si>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</si>
  <si>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</si>
  <si>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</si>
  <si>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</si>
  <si>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</si>
  <si>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</si>
  <si>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</si>
  <si>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</si>
  <si>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</si>
  <si>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</si>
  <si>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</si>
  <si>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</si>
  <si>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</si>
  <si>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</si>
  <si>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</si>
  <si>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</si>
  <si>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</si>
  <si>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</si>
  <si>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</si>
  <si>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</si>
  <si>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</si>
  <si>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</si>
  <si>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</si>
  <si>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</si>
  <si>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</si>
  <si>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</si>
  <si>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</si>
  <si>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</si>
  <si>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</si>
  <si>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</si>
  <si>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</si>
  <si>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</si>
  <si>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</si>
  <si>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</si>
  <si>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</si>
  <si>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</si>
  <si>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</si>
  <si>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</si>
  <si>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</si>
  <si>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</si>
  <si>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</si>
  <si>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</si>
  <si>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</si>
  <si>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</si>
  <si>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</si>
  <si>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</si>
  <si>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</si>
  <si>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</si>
  <si>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</si>
  <si>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</si>
  <si>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</si>
  <si>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</si>
  <si>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</si>
  <si>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</si>
  <si>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</si>
  <si>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</si>
  <si>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</si>
  <si>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</si>
  <si>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</si>
  <si>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</si>
  <si>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</si>
  <si>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</si>
  <si>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</si>
  <si>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</si>
  <si>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</si>
  <si>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</si>
  <si>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</si>
  <si>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</si>
  <si>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</si>
  <si>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</si>
  <si>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</si>
  <si>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</si>
  <si>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</si>
  <si>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</si>
  <si>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</si>
  <si>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</si>
  <si>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</si>
  <si>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</si>
  <si>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</si>
  <si>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</si>
  <si>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</si>
  <si>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</si>
  <si>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</si>
  <si>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</si>
  <si>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</si>
  <si>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</si>
  <si>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</si>
  <si>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</si>
  <si>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</si>
  <si>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</si>
  <si>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</si>
  <si>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</si>
  <si>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</si>
  <si>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</si>
  <si>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</si>
  <si>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</si>
  <si>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</si>
  <si>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</si>
  <si>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</si>
  <si>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</si>
  <si>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</si>
  <si>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</si>
  <si>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</si>
  <si>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</si>
  <si>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</si>
  <si>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</si>
  <si>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</si>
  <si>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</si>
  <si>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</si>
  <si>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</si>
  <si>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</si>
  <si>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</si>
  <si>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</si>
  <si>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</si>
  <si>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</si>
  <si>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</si>
  <si>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</si>
  <si>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</si>
  <si>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</si>
  <si>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</si>
  <si>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</si>
  <si>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</si>
  <si>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</si>
  <si>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</si>
  <si>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</si>
  <si>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</si>
  <si>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</si>
  <si>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</si>
  <si>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</si>
  <si>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</si>
  <si>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</si>
  <si>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</si>
  <si>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</si>
  <si>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</si>
  <si>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</si>
  <si>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</si>
  <si>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</si>
  <si>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</si>
  <si>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</si>
  <si>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</si>
  <si>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</si>
  <si>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</si>
  <si>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</si>
  <si>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</si>
  <si>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</si>
  <si>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</si>
  <si>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</si>
  <si>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</si>
  <si>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</si>
  <si>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</si>
  <si>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</si>
  <si>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</si>
  <si>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</si>
  <si>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</si>
  <si>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</si>
  <si>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</si>
  <si>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</si>
  <si>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</si>
  <si>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</si>
  <si>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</si>
  <si>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</si>
  <si>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</si>
  <si>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</si>
  <si>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</si>
  <si>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</si>
  <si>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</si>
  <si>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</si>
  <si>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</si>
  <si>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</si>
  <si>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</si>
  <si>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</si>
  <si>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</si>
  <si>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</si>
  <si>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</si>
  <si>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</si>
  <si>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</si>
  <si>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</si>
  <si>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</si>
  <si>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</si>
  <si>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</si>
  <si>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</si>
  <si>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</si>
  <si>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</si>
  <si>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</si>
  <si>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</si>
  <si>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</si>
  <si>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</si>
  <si>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</si>
  <si>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</si>
  <si>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</si>
  <si>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</si>
  <si>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</si>
  <si>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</si>
  <si>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</si>
  <si>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</si>
  <si>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</si>
  <si>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</si>
  <si>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</si>
  <si>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</si>
  <si>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</si>
  <si>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</si>
  <si>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</si>
  <si>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</si>
  <si>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</si>
  <si>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</si>
  <si>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</si>
  <si>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</si>
  <si>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</si>
  <si>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</si>
  <si>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</si>
  <si>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</si>
  <si>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</si>
  <si>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</si>
  <si>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</si>
  <si>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</si>
  <si>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</si>
  <si>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</si>
  <si>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</si>
  <si>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</si>
  <si>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</si>
  <si>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</si>
  <si>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</si>
  <si>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</si>
  <si>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</si>
  <si>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</si>
  <si>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</si>
  <si>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</si>
  <si>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</si>
  <si>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</si>
  <si>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</si>
  <si>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</si>
  <si>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</si>
  <si>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</si>
  <si>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</si>
  <si>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</si>
  <si>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</si>
  <si>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</si>
  <si>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</si>
  <si>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</si>
  <si>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</si>
  <si>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</si>
  <si>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</si>
  <si>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</si>
  <si>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</si>
  <si>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</si>
  <si>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</si>
  <si>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</si>
  <si>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</si>
  <si>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</si>
  <si>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</si>
  <si>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</si>
  <si>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</si>
  <si>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</si>
  <si>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</si>
  <si>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</si>
  <si>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</si>
  <si>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</si>
  <si>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</si>
  <si>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</si>
  <si>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</si>
  <si>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</si>
  <si>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</si>
  <si>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</si>
  <si>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</si>
  <si>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</si>
  <si>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</si>
  <si>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</si>
  <si>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</si>
  <si>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</si>
  <si>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</si>
  <si>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</si>
  <si>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</si>
  <si>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</si>
  <si>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</si>
  <si>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</si>
  <si>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</si>
  <si>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</si>
  <si>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</si>
  <si>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</si>
  <si>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</si>
  <si>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</si>
  <si>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</si>
  <si>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</si>
  <si>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</si>
  <si>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</si>
  <si>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</si>
  <si>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</si>
  <si>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</si>
  <si>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</si>
  <si>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</si>
  <si>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</si>
  <si>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</si>
  <si>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</si>
  <si>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</si>
  <si>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</si>
  <si>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</si>
  <si>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</si>
  <si>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</si>
  <si>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</si>
  <si>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</si>
  <si>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</si>
  <si>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</si>
  <si>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</si>
  <si>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</si>
  <si>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</si>
  <si>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</si>
  <si>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</si>
  <si>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</si>
  <si>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</si>
  <si>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</si>
  <si>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</si>
  <si>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</si>
  <si>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</si>
  <si>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</si>
  <si>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</si>
  <si>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</si>
  <si>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</si>
  <si>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</si>
  <si>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</si>
  <si>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</si>
  <si>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</si>
  <si>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</si>
  <si>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</si>
  <si>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</si>
  <si>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</si>
  <si>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</si>
  <si>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</si>
  <si>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</si>
  <si>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</si>
  <si>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</si>
  <si>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</si>
  <si>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</si>
  <si>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</si>
  <si>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</si>
  <si>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</si>
  <si>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</si>
  <si>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</si>
  <si>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</si>
  <si>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</si>
  <si>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</si>
  <si>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</si>
  <si>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</si>
  <si>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</si>
  <si>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</si>
  <si>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</si>
  <si>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</si>
  <si>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</si>
  <si>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</si>
  <si>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</si>
  <si>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</si>
  <si>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</si>
  <si>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</si>
  <si>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</si>
  <si>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</si>
  <si>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</si>
  <si>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</si>
  <si>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</si>
  <si>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</si>
  <si>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</si>
  <si>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</si>
  <si>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</si>
  <si>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</si>
  <si>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</si>
  <si>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</si>
  <si>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</si>
  <si>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</si>
  <si>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</si>
  <si>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</si>
  <si>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</si>
  <si>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</si>
  <si>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</si>
  <si>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</si>
  <si>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</si>
  <si>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</si>
  <si>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</si>
  <si>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</si>
  <si>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</si>
  <si>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</si>
  <si>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</si>
  <si>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</si>
  <si>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</si>
  <si>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</si>
  <si>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</si>
  <si>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</si>
  <si>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</si>
  <si>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</si>
  <si>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</si>
  <si>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</si>
  <si>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</si>
  <si>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</si>
  <si>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</si>
  <si>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</si>
  <si>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</si>
  <si>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</si>
  <si>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</si>
  <si>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</si>
  <si>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</si>
  <si>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</si>
  <si>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</si>
  <si>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</si>
  <si>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</si>
  <si>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</si>
  <si>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</si>
  <si>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</si>
  <si>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</si>
  <si>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</si>
  <si>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</si>
  <si>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</si>
  <si>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</si>
  <si>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</si>
  <si>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</si>
  <si>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</si>
  <si>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</si>
  <si>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</si>
  <si>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</si>
  <si>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</si>
  <si>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</si>
  <si>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</si>
  <si>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</si>
  <si>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</si>
  <si>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</si>
  <si>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</si>
  <si>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</si>
  <si>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</si>
  <si>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</si>
  <si>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</si>
  <si>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</si>
  <si>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</si>
  <si>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</si>
  <si>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</si>
  <si>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</si>
  <si>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</si>
  <si>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</si>
  <si>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</si>
  <si>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</si>
  <si>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</si>
  <si>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</si>
  <si>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</si>
  <si>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</si>
  <si>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</si>
  <si>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</si>
  <si>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</si>
  <si>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</si>
  <si>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</si>
  <si>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</si>
  <si>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</si>
  <si>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</si>
  <si>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</si>
  <si>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</si>
  <si>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</si>
  <si>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</si>
  <si>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</si>
  <si>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</si>
  <si>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</si>
  <si>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</si>
  <si>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</si>
  <si>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</si>
  <si>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</si>
  <si>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</si>
  <si>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</si>
  <si>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</si>
  <si>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</si>
  <si>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</si>
  <si>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</si>
  <si>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</si>
  <si>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</si>
  <si>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</si>
  <si>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</si>
  <si>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</si>
  <si>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</si>
  <si>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</si>
  <si>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</si>
  <si>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</si>
  <si>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</si>
  <si>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</si>
  <si>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</si>
  <si>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</si>
  <si>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</si>
  <si>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</si>
  <si>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</si>
  <si>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</si>
  <si>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</si>
  <si>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</si>
  <si>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</si>
  <si>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</si>
  <si>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</si>
  <si>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</si>
  <si>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</si>
  <si>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</si>
  <si>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</si>
  <si>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</si>
  <si>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</si>
  <si>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</si>
  <si>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</si>
  <si>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</si>
  <si>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</si>
  <si>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</si>
  <si>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</si>
  <si>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</si>
  <si>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</si>
  <si>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</si>
  <si>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</si>
  <si>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</si>
  <si>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</si>
  <si>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</si>
  <si>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</si>
  <si>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</si>
  <si>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</si>
  <si>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</si>
  <si>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</si>
  <si>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</si>
  <si>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</si>
  <si>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</si>
  <si>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</si>
  <si>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</si>
  <si>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</si>
  <si>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</si>
  <si>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</si>
  <si>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</si>
  <si>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</si>
  <si>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</si>
  <si>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</si>
  <si>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</si>
  <si>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</si>
  <si>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</si>
  <si>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</si>
  <si>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</si>
  <si>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</si>
  <si>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</si>
  <si>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</si>
  <si>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</si>
  <si>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</si>
  <si>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</si>
  <si>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</si>
  <si>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</si>
  <si>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</si>
  <si>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</si>
  <si>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</si>
  <si>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</si>
  <si>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</si>
  <si>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</si>
  <si>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</si>
  <si>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</si>
  <si>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</si>
  <si>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</si>
  <si>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</si>
  <si>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</si>
  <si>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</si>
  <si>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</si>
  <si>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</si>
  <si>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</si>
  <si>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</si>
  <si>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</si>
  <si>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</si>
  <si>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</si>
  <si>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</si>
  <si>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</si>
  <si>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</si>
  <si>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</si>
  <si>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</si>
  <si>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</si>
  <si>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</si>
  <si>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</si>
  <si>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</si>
  <si>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</si>
  <si>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</si>
  <si>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</si>
  <si>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</si>
  <si>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</si>
  <si>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</si>
  <si>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</si>
  <si>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</si>
  <si>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</si>
  <si>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</si>
  <si>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</si>
  <si>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</si>
  <si>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</si>
  <si>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</si>
  <si>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</si>
  <si>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</si>
  <si>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</si>
  <si>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</si>
  <si>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</si>
  <si>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</si>
  <si>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</si>
  <si>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</si>
  <si>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</si>
  <si>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</si>
  <si>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</si>
  <si>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</si>
  <si>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</si>
  <si>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</si>
  <si>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</si>
  <si>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</si>
  <si>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</si>
  <si>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</si>
  <si>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</si>
  <si>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</si>
  <si>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</si>
  <si>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</si>
  <si>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</si>
  <si>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</si>
  <si>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</si>
  <si>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</si>
  <si>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</si>
  <si>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</si>
  <si>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</si>
  <si>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</si>
  <si>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</si>
  <si>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</si>
  <si>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</si>
  <si>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</si>
  <si>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</si>
  <si>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</si>
  <si>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</si>
  <si>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</si>
  <si>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</si>
  <si>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</si>
  <si>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</si>
  <si>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</si>
  <si>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</si>
  <si>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</si>
  <si>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</si>
  <si>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</si>
  <si>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</si>
  <si>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</si>
  <si>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</si>
  <si>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</si>
  <si>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</si>
  <si>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</si>
  <si>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</si>
  <si>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</si>
  <si>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</si>
  <si>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</si>
  <si>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</si>
  <si>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</si>
  <si>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</si>
  <si>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</si>
  <si>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</si>
  <si>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</si>
  <si>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</si>
  <si>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</si>
  <si>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</si>
  <si>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</si>
  <si>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</si>
  <si>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</si>
  <si>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</si>
  <si>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</si>
  <si>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</si>
  <si>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</si>
  <si>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</si>
  <si>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</si>
  <si>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</si>
  <si>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</si>
  <si>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</si>
  <si>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</si>
  <si>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</si>
  <si>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</si>
  <si>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</si>
  <si>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</si>
  <si>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</si>
  <si>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</si>
  <si>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</si>
  <si>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</si>
  <si>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</si>
  <si>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</si>
  <si>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</si>
  <si>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</si>
  <si>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</si>
  <si>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</si>
  <si>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</si>
  <si>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</si>
  <si>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</si>
  <si>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</si>
  <si>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</si>
  <si>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</si>
  <si>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</si>
  <si>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</si>
  <si>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</si>
  <si>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</si>
  <si>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</si>
  <si>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</si>
  <si>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</si>
  <si>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</si>
  <si>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</si>
  <si>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</si>
  <si>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</si>
  <si>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</si>
  <si>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</si>
  <si>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</si>
  <si>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</si>
  <si>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</si>
  <si>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</si>
  <si>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</si>
  <si>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</si>
  <si>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</si>
  <si>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</si>
  <si>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</si>
  <si>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</si>
  <si>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</si>
  <si>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</si>
  <si>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</si>
  <si>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</si>
  <si>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</si>
  <si>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</si>
  <si>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</si>
  <si>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</si>
  <si>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</si>
  <si>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</si>
  <si>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</si>
  <si>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</si>
  <si>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</si>
  <si>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</si>
  <si>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</si>
  <si>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</si>
  <si>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</si>
  <si>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</si>
  <si>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</si>
  <si>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</si>
  <si>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</si>
  <si>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</si>
  <si>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</si>
  <si>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</si>
  <si>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</si>
  <si>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</si>
  <si>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</si>
  <si>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</si>
  <si>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</si>
  <si>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</si>
  <si>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</si>
  <si>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</si>
  <si>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</si>
  <si>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</si>
  <si>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</si>
  <si>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</si>
  <si>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</si>
  <si>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</si>
  <si>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</si>
  <si>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</si>
  <si>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</si>
  <si>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</si>
  <si>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</si>
  <si>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</si>
  <si>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</si>
  <si>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</si>
  <si>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</si>
  <si>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</si>
  <si>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</si>
  <si>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</si>
  <si>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</si>
  <si>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</si>
  <si>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</si>
  <si>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</si>
  <si>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</si>
  <si>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</si>
  <si>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</si>
  <si>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</si>
  <si>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</si>
  <si>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</si>
  <si>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</si>
  <si>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</si>
  <si>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</si>
  <si>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</si>
  <si>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</si>
  <si>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</si>
  <si>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</si>
  <si>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</si>
  <si>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</si>
  <si>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</si>
  <si>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</si>
  <si>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</si>
  <si>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</si>
  <si>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</si>
  <si>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</si>
  <si>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</si>
  <si>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</si>
  <si>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</si>
  <si>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</si>
  <si>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</si>
  <si>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</si>
  <si>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</si>
  <si>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</si>
  <si>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</si>
  <si>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</si>
  <si>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</si>
  <si>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</si>
  <si>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</si>
  <si>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</si>
  <si>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</si>
  <si>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</si>
  <si>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</si>
  <si>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</si>
  <si>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</si>
  <si>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</si>
  <si>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</si>
  <si>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</si>
  <si>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</si>
  <si>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</si>
  <si>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</si>
  <si>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</si>
  <si>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</si>
  <si>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</si>
  <si>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</si>
  <si>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</si>
  <si>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</si>
  <si>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</si>
  <si>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</si>
  <si>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</si>
  <si>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</si>
  <si>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</si>
  <si>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</si>
  <si>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</si>
  <si>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</si>
  <si>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</si>
  <si>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</si>
  <si>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</si>
  <si>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</si>
  <si>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</si>
  <si>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</si>
  <si>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</si>
  <si>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</si>
  <si>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</si>
  <si>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</si>
  <si>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</si>
  <si>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</si>
  <si>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</si>
  <si>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</si>
  <si>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</si>
  <si>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</si>
  <si>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</si>
  <si>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</si>
  <si>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</si>
  <si>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</si>
  <si>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</si>
  <si>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</si>
  <si>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</si>
  <si>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</si>
  <si>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</si>
  <si>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</si>
  <si>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</si>
  <si>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</si>
  <si>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</si>
  <si>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</si>
  <si>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</si>
  <si>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</si>
  <si>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</si>
  <si>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</si>
  <si>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</si>
  <si>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</si>
  <si>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</si>
  <si>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</si>
  <si>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</si>
  <si>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</si>
  <si>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</si>
  <si>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</si>
  <si>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</si>
  <si>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</si>
  <si>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</si>
  <si>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</si>
  <si>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</si>
  <si>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</si>
  <si>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</si>
  <si>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</si>
  <si>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</si>
  <si>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</si>
  <si>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</si>
  <si>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</si>
  <si>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</si>
  <si>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</si>
  <si>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</si>
  <si>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</si>
  <si>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</si>
  <si>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</si>
  <si>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</si>
  <si>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</si>
  <si>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</si>
  <si>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</si>
  <si>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</si>
  <si>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</si>
  <si>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</si>
  <si>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</si>
  <si>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</si>
  <si>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</si>
  <si>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</si>
  <si>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</si>
  <si>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</si>
  <si>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</si>
  <si>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</si>
  <si>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</si>
  <si>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</si>
  <si>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</si>
  <si>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</si>
  <si>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</si>
  <si>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</si>
  <si>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</si>
  <si>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</si>
  <si>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</si>
  <si>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</si>
  <si>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</si>
  <si>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</si>
  <si>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</si>
  <si>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</si>
  <si>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</si>
  <si>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</si>
  <si>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</si>
  <si>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</si>
  <si>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</si>
  <si>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</si>
  <si>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</si>
  <si>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</si>
  <si>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</si>
  <si>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</si>
  <si>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</si>
  <si>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</si>
  <si>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</si>
  <si>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</si>
  <si>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</si>
  <si>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</si>
  <si>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</si>
  <si>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</si>
  <si>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</si>
  <si>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</si>
  <si>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</si>
  <si>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</si>
  <si>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</si>
  <si>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</si>
  <si>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</si>
  <si>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</si>
  <si>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</si>
  <si>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</si>
  <si>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</si>
  <si>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</si>
  <si>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</si>
  <si>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</si>
  <si>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</si>
  <si>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</si>
  <si>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</si>
  <si>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</si>
  <si>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</si>
  <si>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</si>
  <si>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</si>
  <si>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</si>
  <si>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</si>
  <si>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</si>
  <si>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</si>
  <si>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</si>
  <si>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</si>
  <si>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</si>
  <si>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</si>
  <si>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</si>
  <si>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</si>
  <si>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</si>
  <si>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</si>
  <si>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</si>
  <si>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</si>
  <si>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</si>
  <si>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</si>
  <si>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</si>
  <si>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</si>
  <si>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</si>
  <si>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</si>
  <si>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</si>
  <si>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</si>
  <si>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</si>
  <si>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</si>
  <si>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</si>
  <si>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</si>
  <si>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</si>
  <si>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</si>
  <si>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</si>
  <si>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</si>
  <si>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</si>
  <si>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</si>
  <si>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</si>
  <si>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</si>
  <si>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</si>
  <si>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</si>
  <si>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</si>
  <si>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</si>
  <si>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</si>
  <si>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</si>
  <si>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</si>
  <si>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</si>
  <si>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</si>
  <si>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</si>
  <si>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</si>
  <si>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</si>
  <si>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</si>
  <si>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</si>
  <si>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</si>
  <si>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</si>
  <si>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</si>
  <si>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</si>
  <si>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</si>
  <si>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</si>
  <si>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</si>
  <si>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</si>
  <si>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</si>
  <si>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</si>
  <si>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</si>
  <si>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</si>
  <si>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</si>
  <si>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</si>
  <si>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</si>
  <si>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</si>
  <si>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</si>
  <si>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</si>
  <si>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</si>
  <si>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</si>
  <si>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</si>
  <si>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</si>
  <si>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</si>
  <si>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</si>
  <si>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</si>
  <si>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</si>
  <si>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</si>
  <si>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</si>
  <si>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</si>
  <si>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</si>
  <si>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</si>
  <si>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</si>
  <si>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</si>
  <si>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</si>
  <si>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</si>
  <si>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</si>
  <si>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</si>
  <si>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</si>
  <si>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</si>
  <si>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</si>
  <si>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</si>
  <si>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</si>
  <si>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</si>
  <si>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</si>
  <si>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</si>
  <si>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</si>
  <si>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</si>
  <si>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</si>
  <si>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</si>
  <si>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</si>
  <si>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</si>
  <si>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</si>
  <si>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</si>
  <si>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</si>
  <si>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</si>
  <si>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</si>
  <si>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</si>
  <si>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</si>
  <si>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</si>
  <si>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</si>
  <si>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</si>
  <si>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</si>
  <si>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</si>
  <si>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</si>
  <si>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</si>
  <si>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</si>
  <si>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</si>
  <si>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</si>
  <si>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</si>
  <si>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</si>
  <si>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</si>
  <si>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</si>
  <si>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</si>
  <si>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</si>
  <si>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</si>
  <si>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</si>
  <si>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</si>
  <si>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</si>
  <si>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</si>
  <si>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</si>
  <si>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</si>
  <si>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</si>
  <si>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</si>
  <si>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</si>
  <si>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</si>
  <si>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</si>
  <si>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</si>
  <si>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</si>
  <si>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</si>
  <si>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</si>
  <si>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</si>
  <si>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</si>
  <si>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</si>
  <si>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</si>
  <si>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</si>
  <si>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</si>
  <si>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</si>
  <si>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</si>
  <si>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</si>
  <si>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</si>
  <si>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</si>
  <si>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</si>
  <si>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</si>
  <si>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</si>
  <si>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</si>
  <si>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</si>
  <si>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</si>
  <si>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</si>
  <si>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</si>
  <si>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</si>
  <si>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</si>
  <si>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</si>
  <si>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</si>
  <si>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</si>
  <si>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</si>
  <si>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</si>
  <si>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</si>
  <si>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</si>
  <si>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</si>
  <si>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</si>
  <si>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</si>
  <si>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</si>
  <si>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</si>
  <si>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</si>
  <si>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</si>
  <si>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</si>
  <si>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</si>
  <si>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</si>
  <si>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</si>
  <si>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</si>
  <si>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</si>
  <si>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</si>
  <si>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</si>
  <si>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</si>
  <si>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</si>
  <si>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</si>
  <si>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</si>
  <si>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</si>
  <si>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</si>
  <si>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</si>
  <si>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</si>
  <si>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</si>
  <si>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</si>
  <si>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</si>
  <si>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</si>
  <si>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</si>
  <si>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</si>
  <si>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</si>
  <si>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</si>
  <si>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</si>
  <si>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</si>
  <si>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</si>
  <si>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</si>
  <si>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</si>
  <si>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</si>
  <si>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</si>
  <si>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</si>
  <si>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</si>
  <si>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</si>
  <si>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</si>
  <si>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</si>
  <si>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</si>
  <si>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</si>
  <si>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</si>
  <si>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</si>
  <si>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</si>
  <si>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</si>
  <si>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</si>
  <si>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</si>
  <si>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</si>
  <si>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</si>
  <si>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</si>
  <si>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</si>
  <si>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</si>
  <si>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</si>
  <si>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</si>
  <si>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</si>
  <si>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</si>
  <si>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</si>
  <si>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</si>
  <si>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</si>
  <si>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</si>
  <si>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</si>
  <si>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</si>
  <si>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</si>
  <si>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</si>
  <si>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</si>
  <si>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</si>
  <si>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</si>
  <si>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</si>
  <si>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</si>
  <si>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</si>
  <si>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</si>
  <si>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</si>
  <si>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</si>
  <si>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</si>
  <si>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</si>
  <si>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</si>
  <si>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</si>
  <si>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</si>
  <si>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</si>
  <si>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</si>
  <si>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</si>
  <si>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</si>
  <si>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</si>
  <si>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</si>
  <si>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</si>
  <si>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</si>
  <si>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</si>
  <si>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</si>
  <si>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</si>
  <si>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</si>
  <si>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</si>
  <si>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</si>
  <si>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</si>
  <si>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</si>
  <si>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</si>
  <si>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</si>
  <si>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</si>
  <si>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</si>
  <si>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</si>
  <si>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</si>
  <si>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</si>
  <si>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</si>
  <si>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</si>
  <si>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</si>
  <si>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</si>
  <si>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</si>
  <si>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</si>
  <si>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</si>
  <si>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</si>
  <si>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</si>
  <si>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</si>
  <si>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</si>
  <si>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</si>
  <si>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</si>
  <si>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</si>
  <si>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</si>
  <si>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</si>
  <si>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</si>
  <si>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</si>
  <si>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</si>
  <si>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</si>
  <si>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</si>
  <si>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</si>
  <si>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</si>
  <si>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</si>
  <si>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</si>
  <si>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</si>
  <si>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</si>
  <si>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</si>
  <si>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</si>
  <si>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</si>
  <si>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</si>
  <si>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</si>
  <si>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</si>
  <si>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</si>
  <si>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</si>
  <si>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</si>
  <si>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</si>
  <si>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</si>
  <si>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</si>
  <si>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</si>
  <si>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</si>
  <si>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</si>
  <si>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</si>
  <si>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</si>
  <si>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</si>
  <si>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</si>
  <si>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</si>
  <si>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</si>
  <si>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</si>
  <si>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</si>
  <si>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</si>
  <si>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</si>
  <si>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</si>
  <si>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</si>
  <si>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</si>
  <si>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</si>
  <si>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</si>
  <si>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</si>
  <si>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</si>
  <si>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</si>
  <si>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</si>
  <si>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</si>
  <si>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</si>
  <si>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</si>
  <si>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</si>
  <si>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</si>
  <si>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</si>
  <si>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</si>
  <si>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</si>
  <si>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</si>
  <si>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</si>
  <si>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</si>
  <si>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</si>
  <si>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</si>
  <si>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</si>
  <si>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</si>
  <si>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</si>
  <si>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</si>
  <si>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</si>
  <si>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</si>
  <si>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</si>
  <si>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</si>
  <si>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</si>
  <si>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</si>
  <si>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</si>
  <si>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</si>
  <si>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</si>
  <si>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</si>
  <si>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</si>
  <si>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</si>
  <si>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</si>
  <si>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</si>
  <si>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</si>
  <si>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</si>
  <si>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</si>
  <si>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</si>
  <si>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</si>
  <si>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</si>
  <si>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</si>
  <si>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</si>
  <si>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</si>
  <si>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</si>
  <si>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</si>
  <si>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</si>
  <si>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</si>
  <si>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</si>
  <si>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</si>
  <si>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</si>
  <si>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</si>
  <si>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</si>
  <si>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</si>
  <si>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</si>
  <si>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</si>
  <si>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</si>
  <si>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</si>
  <si>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</si>
  <si>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</si>
  <si>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</si>
  <si>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</si>
  <si>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</si>
  <si>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</si>
  <si>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</si>
  <si>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</si>
  <si>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</si>
  <si>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</si>
  <si>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</si>
  <si>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</si>
  <si>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</si>
  <si>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</si>
  <si>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</si>
  <si>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</si>
  <si>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</si>
  <si>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</si>
  <si>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</si>
  <si>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</si>
  <si>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</si>
  <si>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</si>
  <si>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</si>
  <si>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</si>
  <si>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</si>
  <si>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</si>
  <si>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</si>
  <si>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</si>
  <si>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</si>
  <si>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</si>
  <si>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</si>
  <si>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</si>
  <si>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</si>
  <si>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</si>
  <si>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</si>
  <si>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</si>
  <si>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</si>
  <si>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</si>
  <si>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</si>
  <si>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</si>
  <si>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</si>
  <si>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</si>
  <si>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</si>
  <si>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</si>
  <si>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</si>
  <si>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</si>
  <si>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</si>
  <si>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</si>
  <si>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</si>
  <si>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</si>
  <si>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</si>
  <si>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</si>
  <si>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</si>
  <si>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</si>
  <si>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</si>
  <si>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</si>
  <si>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</si>
  <si>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</si>
  <si>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</si>
  <si>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</si>
  <si>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</si>
  <si>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</si>
  <si>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</si>
  <si>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</si>
  <si>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</si>
  <si>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</si>
  <si>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</si>
  <si>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</si>
  <si>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</si>
  <si>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</si>
  <si>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</si>
  <si>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</si>
  <si>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</si>
  <si>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</si>
  <si>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</si>
  <si>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</si>
  <si>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</si>
  <si>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</si>
  <si>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</si>
  <si>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</si>
  <si>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</si>
  <si>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</si>
  <si>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</si>
  <si>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</si>
  <si>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</si>
  <si>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</si>
  <si>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</si>
  <si>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</si>
  <si>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</si>
  <si>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</si>
  <si>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</si>
  <si>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</si>
  <si>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</si>
  <si>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</si>
  <si>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</si>
  <si>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</si>
  <si>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</si>
  <si>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</si>
  <si>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</si>
  <si>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</si>
  <si>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</si>
  <si>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</si>
  <si>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</si>
  <si>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</si>
  <si>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</si>
  <si>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</si>
  <si>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</si>
  <si>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</si>
  <si>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</si>
  <si>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</si>
  <si>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</si>
  <si>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</si>
  <si>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</si>
  <si>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</si>
  <si>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</si>
  <si>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</si>
  <si>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</si>
  <si>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</si>
  <si>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</si>
  <si>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</si>
  <si>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</si>
  <si>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</si>
  <si>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</si>
  <si>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</si>
  <si>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</si>
  <si>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</si>
  <si>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</si>
  <si>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</si>
  <si>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</si>
  <si>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</si>
  <si>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</si>
  <si>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</si>
  <si>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</si>
  <si>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</si>
  <si>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</si>
  <si>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</si>
  <si>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</si>
  <si>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</si>
  <si>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</si>
  <si>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</si>
  <si>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</si>
  <si>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</si>
  <si>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</si>
  <si>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</si>
  <si>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</si>
  <si>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</si>
  <si>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</si>
  <si>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</si>
  <si>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</si>
  <si>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</si>
  <si>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</si>
  <si>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</si>
  <si>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</si>
  <si>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</si>
  <si>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</si>
  <si>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</si>
  <si>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</si>
  <si>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</si>
  <si>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</si>
  <si>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</si>
  <si>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</si>
  <si>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</si>
  <si>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</si>
  <si>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</si>
  <si>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</si>
  <si>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</si>
  <si>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</si>
  <si>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</si>
  <si>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</si>
  <si>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</si>
  <si>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</si>
  <si>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</si>
  <si>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</si>
  <si>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</si>
  <si>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</si>
  <si>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</si>
  <si>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</si>
  <si>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</si>
  <si>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</si>
  <si>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</si>
  <si>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</si>
  <si>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</si>
  <si>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</si>
  <si>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</si>
  <si>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</si>
  <si>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</si>
  <si>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</si>
  <si>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</si>
  <si>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</si>
  <si>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</si>
  <si>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</si>
  <si>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</si>
  <si>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</si>
  <si>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</si>
  <si>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</si>
  <si>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</si>
  <si>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</si>
  <si>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</si>
  <si>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</si>
  <si>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</si>
  <si>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</si>
  <si>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</si>
  <si>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</si>
  <si>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</si>
  <si>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</si>
  <si>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</si>
  <si>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</si>
  <si>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</si>
  <si>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</si>
  <si>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</si>
  <si>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</si>
  <si>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</si>
  <si>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</si>
  <si>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</si>
  <si>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</si>
  <si>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</si>
  <si>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</si>
  <si>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</si>
  <si>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</si>
  <si>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</si>
  <si>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</si>
  <si>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</si>
  <si>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</si>
  <si>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</si>
  <si>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</si>
  <si>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</si>
  <si>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</si>
  <si>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</si>
  <si>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</si>
  <si>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</si>
  <si>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</si>
  <si>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</si>
  <si>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</si>
  <si>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</si>
  <si>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</si>
  <si>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</si>
  <si>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</si>
  <si>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</si>
  <si>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</si>
  <si>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</si>
  <si>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</si>
  <si>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</si>
  <si>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</si>
  <si>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</si>
  <si>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</si>
  <si>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</si>
  <si>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</si>
  <si>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</si>
  <si>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</si>
  <si>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</si>
  <si>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</si>
  <si>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</si>
  <si>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</si>
  <si>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</si>
  <si>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</si>
  <si>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</si>
  <si>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</si>
  <si>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</si>
  <si>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</si>
  <si>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</si>
  <si>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</si>
  <si>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</si>
  <si>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</si>
  <si>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</si>
  <si>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</si>
  <si>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</si>
  <si>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</si>
  <si>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</si>
  <si>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</si>
  <si>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</si>
  <si>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</si>
  <si>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</si>
  <si>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</si>
  <si>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</si>
  <si>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</si>
  <si>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</si>
  <si>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</si>
  <si>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</si>
  <si>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</si>
  <si>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</si>
  <si>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</si>
  <si>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</si>
  <si>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</si>
  <si>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</si>
  <si>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</si>
  <si>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</si>
  <si>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</si>
  <si>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</si>
  <si>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</si>
  <si>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</si>
  <si>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</si>
  <si>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</si>
  <si>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</si>
  <si>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</si>
  <si>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</si>
  <si>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</si>
  <si>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</si>
  <si>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</si>
  <si>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</si>
  <si>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</si>
  <si>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</si>
  <si>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</si>
  <si>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</si>
  <si>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</si>
  <si>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</si>
  <si>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</si>
  <si>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</si>
  <si>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</si>
  <si>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</si>
  <si>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</si>
  <si>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</si>
  <si>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</si>
  <si>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</si>
  <si>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</si>
  <si>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</si>
  <si>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</si>
  <si>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</si>
  <si>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</si>
  <si>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</si>
  <si>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</si>
  <si>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</si>
  <si>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</si>
  <si>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</si>
  <si>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</si>
  <si>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</si>
  <si>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</si>
  <si>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</si>
  <si>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</si>
  <si>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</si>
  <si>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</si>
  <si>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</si>
  <si>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</si>
  <si>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</si>
  <si>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</si>
  <si>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</si>
  <si>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</si>
  <si>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</si>
  <si>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</si>
  <si>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</si>
  <si>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</si>
  <si>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</si>
  <si>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</si>
  <si>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</si>
  <si>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</si>
  <si>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</si>
  <si>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</si>
  <si>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</si>
  <si>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</si>
  <si>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</si>
  <si>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</si>
  <si>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</si>
  <si>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</si>
  <si>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</si>
  <si>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</si>
  <si>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</si>
  <si>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</si>
  <si>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</si>
  <si>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</si>
  <si>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</si>
  <si>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</si>
  <si>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</si>
  <si>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</si>
  <si>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</si>
  <si>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</si>
  <si>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</si>
  <si>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</si>
  <si>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</si>
  <si>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</si>
  <si>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</si>
  <si>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</si>
  <si>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</si>
  <si>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</si>
  <si>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</si>
  <si>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</si>
  <si>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</si>
  <si>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</si>
  <si>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</si>
  <si>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</si>
  <si>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</si>
  <si>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</si>
  <si>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</si>
  <si>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</si>
  <si>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</si>
  <si>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</si>
  <si>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</si>
  <si>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</si>
  <si>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</si>
  <si>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</si>
  <si>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</si>
  <si>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</si>
  <si>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</si>
  <si>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</si>
  <si>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</si>
  <si>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</si>
  <si>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</si>
  <si>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</si>
  <si>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</si>
  <si>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</si>
  <si>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</si>
  <si>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</si>
  <si>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</si>
  <si>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</si>
  <si>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</si>
  <si>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</si>
  <si>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</si>
  <si>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</si>
  <si>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</si>
  <si>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</si>
  <si>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</si>
  <si>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</si>
  <si>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</si>
  <si>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</si>
  <si>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</si>
  <si>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</si>
  <si>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</si>
  <si>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</si>
  <si>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</si>
  <si>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</si>
  <si>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</si>
  <si>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</si>
  <si>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</si>
  <si>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</si>
  <si>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</si>
  <si>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</si>
  <si>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</si>
  <si>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</si>
  <si>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</si>
  <si>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</si>
  <si>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</si>
  <si>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</si>
  <si>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</si>
  <si>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</si>
  <si>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</si>
  <si>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</si>
  <si>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</si>
  <si>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</si>
  <si>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</si>
  <si>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</si>
  <si>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</si>
  <si>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</si>
  <si>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</si>
  <si>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</si>
  <si>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</si>
  <si>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</si>
  <si>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</si>
  <si>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</si>
  <si>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</si>
  <si>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</si>
  <si>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</si>
  <si>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</si>
  <si>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</si>
  <si>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</si>
  <si>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</si>
  <si>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</si>
  <si>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</si>
  <si>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</si>
  <si>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</si>
  <si>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</si>
  <si>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</si>
  <si>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</si>
  <si>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</si>
  <si>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</si>
  <si>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</si>
  <si>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</si>
  <si>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</si>
  <si>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</si>
  <si>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</si>
  <si>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</si>
  <si>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</si>
  <si>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</si>
  <si>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</si>
  <si>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</si>
  <si>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</si>
  <si>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</si>
  <si>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</si>
  <si>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</si>
  <si>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</si>
  <si>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</si>
  <si>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</si>
  <si>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</si>
  <si>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</si>
  <si>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</si>
  <si>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</si>
  <si>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</si>
  <si>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</si>
  <si>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</si>
  <si>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</si>
  <si>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</si>
  <si>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</si>
  <si>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</si>
  <si>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</si>
  <si>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</si>
  <si>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</si>
  <si>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</si>
  <si>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</si>
  <si>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</si>
  <si>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</si>
  <si>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</si>
  <si>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</si>
  <si>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</si>
  <si>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</si>
  <si>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</si>
  <si>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</si>
  <si>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</si>
  <si>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</si>
  <si>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</si>
  <si>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</si>
  <si>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</si>
  <si>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</si>
  <si>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</si>
  <si>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</si>
  <si>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</si>
  <si>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</si>
  <si>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</si>
  <si>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</si>
  <si>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</si>
  <si>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</si>
  <si>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</si>
  <si>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</si>
  <si>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</si>
  <si>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</si>
  <si>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</si>
  <si>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</si>
  <si>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</si>
  <si>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</si>
  <si>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</si>
  <si>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</si>
  <si>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</si>
  <si>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</si>
  <si>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</si>
  <si>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</si>
  <si>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</si>
  <si>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</si>
  <si>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</si>
  <si>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</si>
  <si>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</si>
  <si>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</si>
  <si>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</si>
  <si>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</si>
  <si>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</si>
  <si>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</si>
  <si>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</si>
  <si>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</si>
  <si>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</si>
  <si>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</si>
  <si>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</si>
  <si>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</si>
  <si>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</si>
  <si>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</si>
  <si>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</si>
  <si>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</si>
  <si>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</si>
  <si>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</si>
  <si>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</si>
  <si>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</si>
  <si>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</si>
  <si>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</si>
  <si>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</si>
  <si>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</si>
  <si>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</si>
  <si>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</si>
  <si>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</si>
  <si>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</si>
  <si>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</si>
  <si>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</si>
  <si>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</si>
  <si>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</si>
  <si>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</si>
  <si>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</si>
  <si>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</si>
  <si>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</si>
  <si>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</si>
  <si>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</si>
  <si>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</si>
  <si>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</si>
  <si>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</si>
  <si>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</si>
  <si>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</si>
  <si>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</si>
  <si>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</si>
  <si>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</si>
  <si>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</si>
  <si>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</si>
  <si>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</si>
  <si>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</si>
  <si>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</si>
  <si>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</si>
  <si>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</si>
  <si>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</si>
  <si>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</si>
  <si>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</si>
  <si>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</si>
  <si>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</si>
  <si>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</si>
  <si>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</si>
  <si>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</si>
  <si>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</si>
  <si>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</si>
  <si>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</si>
  <si>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</si>
  <si>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</si>
  <si>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</si>
  <si>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</si>
  <si>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</si>
  <si>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</si>
  <si>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</si>
  <si>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</si>
  <si>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</si>
  <si>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</si>
  <si>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</si>
  <si>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</si>
  <si>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</si>
  <si>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</si>
  <si>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</si>
  <si>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</si>
  <si>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</si>
  <si>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</si>
  <si>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</si>
  <si>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</si>
  <si>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</si>
  <si>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</si>
  <si>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</si>
  <si>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</si>
  <si>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</si>
  <si>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</si>
  <si>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</si>
  <si>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</si>
  <si>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</si>
  <si>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</si>
  <si>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</si>
  <si>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</si>
  <si>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</si>
  <si>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</si>
  <si>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</si>
  <si>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</si>
  <si>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</si>
  <si>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</si>
  <si>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</si>
  <si>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</si>
  <si>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</si>
  <si>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</si>
  <si>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</si>
  <si>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</si>
  <si>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</si>
  <si>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</si>
  <si>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</si>
  <si>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</si>
  <si>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</si>
  <si>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</si>
  <si>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</si>
  <si>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</si>
  <si>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</si>
  <si>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</si>
  <si>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</si>
  <si>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</si>
  <si>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</si>
  <si>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</si>
  <si>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</si>
  <si>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</si>
  <si>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</si>
  <si>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</si>
  <si>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</si>
  <si>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</si>
  <si>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</si>
  <si>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</si>
  <si>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</si>
  <si>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</si>
  <si>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</si>
  <si>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</si>
  <si>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</si>
  <si>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</si>
  <si>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</si>
  <si>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</si>
  <si>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</si>
  <si>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</si>
  <si>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</si>
  <si>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</si>
  <si>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</si>
  <si>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</si>
  <si>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</si>
  <si>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</si>
  <si>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</si>
  <si>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</si>
  <si>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</si>
  <si>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</si>
  <si>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</si>
  <si>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</si>
  <si>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</si>
  <si>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</si>
  <si>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</si>
  <si>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</si>
  <si>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</si>
  <si>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</si>
  <si>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</si>
  <si>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</si>
  <si>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</si>
  <si>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</si>
  <si>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</si>
  <si>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</si>
  <si>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</si>
  <si>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</si>
  <si>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</si>
  <si>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</si>
  <si>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</si>
  <si>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</si>
  <si>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</si>
  <si>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</si>
  <si>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</si>
  <si>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</si>
  <si>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</si>
  <si>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</si>
  <si>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</si>
  <si>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</si>
  <si>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</si>
  <si>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</si>
  <si>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</si>
  <si>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</si>
  <si>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</si>
  <si>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</si>
  <si>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</si>
  <si>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</si>
  <si>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</si>
  <si>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</si>
  <si>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</si>
  <si>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</si>
  <si>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</si>
  <si>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</si>
  <si>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</si>
  <si>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</si>
  <si>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</si>
  <si>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</si>
  <si>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</si>
  <si>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</si>
  <si>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</si>
  <si>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</si>
  <si>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</si>
  <si>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</si>
  <si>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</si>
  <si>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</si>
  <si>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</si>
  <si>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</si>
  <si>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</si>
  <si>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</si>
  <si>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</si>
  <si>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</si>
  <si>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</si>
  <si>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</si>
  <si>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</si>
  <si>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</si>
  <si>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</si>
  <si>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</si>
  <si>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</si>
  <si>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</si>
  <si>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</si>
  <si>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</si>
  <si>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</si>
  <si>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</si>
  <si>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</si>
  <si>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</si>
  <si>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</si>
  <si>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</si>
  <si>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</si>
  <si>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</si>
  <si>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</si>
  <si>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</si>
  <si>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</si>
  <si>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</si>
  <si>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</si>
  <si>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</si>
  <si>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</si>
  <si>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</si>
  <si>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</si>
  <si>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</si>
  <si>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</si>
  <si>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</si>
  <si>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</si>
  <si>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</si>
  <si>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</si>
  <si>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</si>
  <si>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</si>
  <si>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</si>
  <si>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</si>
  <si>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</si>
  <si>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</si>
  <si>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</si>
  <si>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</si>
  <si>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</si>
  <si>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</si>
  <si>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</si>
  <si>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</si>
  <si>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</si>
  <si>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</si>
  <si>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</si>
  <si>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</si>
  <si>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</si>
  <si>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</si>
  <si>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</si>
  <si>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</si>
  <si>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</si>
  <si>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</si>
  <si>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</si>
  <si>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</si>
  <si>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</si>
  <si>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</si>
  <si>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</si>
  <si>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</si>
  <si>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</si>
  <si>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</si>
  <si>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</si>
  <si>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</si>
  <si>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</si>
  <si>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</si>
  <si>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</si>
  <si>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</si>
  <si>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</si>
  <si>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</si>
  <si>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</si>
  <si>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</si>
  <si>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</si>
  <si>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</si>
  <si>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</si>
  <si>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</si>
  <si>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</si>
  <si>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</si>
  <si>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</si>
  <si>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</si>
  <si>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</si>
  <si>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</si>
  <si>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</si>
  <si>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</si>
  <si>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</si>
  <si>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</si>
  <si>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</si>
  <si>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</si>
  <si>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</si>
  <si>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</si>
  <si>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</si>
  <si>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</si>
  <si>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</si>
  <si>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</si>
  <si>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</si>
  <si>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</si>
  <si>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</si>
  <si>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</si>
  <si>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</si>
  <si>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</si>
  <si>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</si>
  <si>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</si>
  <si>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</si>
  <si>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</si>
  <si>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</si>
  <si>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</si>
  <si>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</si>
  <si>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</si>
  <si>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</si>
  <si>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</si>
  <si>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</si>
  <si>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</si>
  <si>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</si>
  <si>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</si>
  <si>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</si>
  <si>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</si>
  <si>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</si>
  <si>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</si>
  <si>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</si>
  <si>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</si>
  <si>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</si>
  <si>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</si>
  <si>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</si>
  <si>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</si>
  <si>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</si>
  <si>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</si>
  <si>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</si>
  <si>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</si>
  <si>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</si>
  <si>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</si>
  <si>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</si>
  <si>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</si>
  <si>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</si>
  <si>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</si>
  <si>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</si>
  <si>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</si>
  <si>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</si>
  <si>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</si>
  <si>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</si>
  <si>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</si>
  <si>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</si>
  <si>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</si>
  <si>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</si>
  <si>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</si>
  <si>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</si>
  <si>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</si>
  <si>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</si>
  <si>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</si>
  <si>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</si>
  <si>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</si>
  <si>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</si>
  <si>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</si>
  <si>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</si>
  <si>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</si>
  <si>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</si>
  <si>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</si>
  <si>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</si>
  <si>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</si>
  <si>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</si>
  <si>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</si>
  <si>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</si>
  <si>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</si>
  <si>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</si>
  <si>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</si>
  <si>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</si>
  <si>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</si>
  <si>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</si>
  <si>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</si>
  <si>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</si>
  <si>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</si>
  <si>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</si>
  <si>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</si>
  <si>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</si>
  <si>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</si>
  <si>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</si>
  <si>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</si>
  <si>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</si>
  <si>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</si>
  <si>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</si>
  <si>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</si>
  <si>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</si>
  <si>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</si>
  <si>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</si>
  <si>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</si>
  <si>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</si>
  <si>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</si>
  <si>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</si>
  <si>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</si>
  <si>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</si>
  <si>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</si>
  <si>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</si>
  <si>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</si>
  <si>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</si>
  <si>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</si>
  <si>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</si>
  <si>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</si>
  <si>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</si>
  <si>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</si>
  <si>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</si>
  <si>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</si>
  <si>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</si>
  <si>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</si>
  <si>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</si>
  <si>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</si>
  <si>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</si>
  <si>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</si>
  <si>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</si>
  <si>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</si>
  <si>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</si>
  <si>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</si>
  <si>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</si>
  <si>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</si>
  <si>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</si>
  <si>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</si>
  <si>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</si>
  <si>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</si>
  <si>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</si>
  <si>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</si>
  <si>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</si>
  <si>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</si>
  <si>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</si>
  <si>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</si>
  <si>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</si>
  <si>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</si>
  <si>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</si>
  <si>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</si>
  <si>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</si>
  <si>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</si>
  <si>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</si>
  <si>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</si>
  <si>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</si>
  <si>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</si>
  <si>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</si>
  <si>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</si>
  <si>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</si>
  <si>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</si>
  <si>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</si>
  <si>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</si>
  <si>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</si>
  <si>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</si>
  <si>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</si>
  <si>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</si>
  <si>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</si>
  <si>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</si>
  <si>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</si>
  <si>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</si>
  <si>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</si>
  <si>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</si>
  <si>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</si>
  <si>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</si>
  <si>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</si>
  <si>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</si>
  <si>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</si>
  <si>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</si>
  <si>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</si>
  <si>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</si>
  <si>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</si>
  <si>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</si>
  <si>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</si>
  <si>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</si>
  <si>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</si>
  <si>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</si>
  <si>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</si>
  <si>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</si>
  <si>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</si>
  <si>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</si>
  <si>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</si>
  <si>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</si>
  <si>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</si>
  <si>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</si>
  <si>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</si>
  <si>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</si>
  <si>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</si>
  <si>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</si>
  <si>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</si>
  <si>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</si>
  <si>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</si>
  <si>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</si>
  <si>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</si>
  <si>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</si>
  <si>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</si>
  <si>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</si>
  <si>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</si>
  <si>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</si>
  <si>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</si>
  <si>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</si>
  <si>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</si>
  <si>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</si>
  <si>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</si>
  <si>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</si>
  <si>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</si>
  <si>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</si>
  <si>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</si>
  <si>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</si>
  <si>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</si>
  <si>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</si>
  <si>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</si>
  <si>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</si>
  <si>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</si>
  <si>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</si>
  <si>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</si>
  <si>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</si>
  <si>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</si>
  <si>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</si>
  <si>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</si>
  <si>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</si>
  <si>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</si>
  <si>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</si>
  <si>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</si>
  <si>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</si>
  <si>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</si>
  <si>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</si>
  <si>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</si>
  <si>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</si>
  <si>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</si>
  <si>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</si>
  <si>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</si>
  <si>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</si>
  <si>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</si>
  <si>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</si>
  <si>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</si>
  <si>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</si>
  <si>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</si>
  <si>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</si>
  <si>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</si>
  <si>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</si>
  <si>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</si>
  <si>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</si>
  <si>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</si>
  <si>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</si>
  <si>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</si>
  <si>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</si>
  <si>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</si>
  <si>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</si>
  <si>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</si>
  <si>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</si>
  <si>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</si>
  <si>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</si>
  <si>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</si>
  <si>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</si>
  <si>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</si>
  <si>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</si>
  <si>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</si>
  <si>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</si>
  <si>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</si>
  <si>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</si>
  <si>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</si>
  <si>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</si>
  <si>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</si>
  <si>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</si>
  <si>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</si>
  <si>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</si>
  <si>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</si>
  <si>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</si>
  <si>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</si>
  <si>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</si>
  <si>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</si>
  <si>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</si>
  <si>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</si>
  <si>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</si>
  <si>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</si>
  <si>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</si>
  <si>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</si>
  <si>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</si>
  <si>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</si>
  <si>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</si>
  <si>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</si>
  <si>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</si>
  <si>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</si>
  <si>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</si>
  <si>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</si>
  <si>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</si>
  <si>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</si>
  <si>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</si>
  <si>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</si>
  <si>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</si>
  <si>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</si>
  <si>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</si>
  <si>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</si>
  <si>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</si>
  <si>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</si>
  <si>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</si>
  <si>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</si>
  <si>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</si>
  <si>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</si>
  <si>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</si>
  <si>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</si>
  <si>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</si>
  <si>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</si>
  <si>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</si>
  <si>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</si>
  <si>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</si>
  <si>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</si>
  <si>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</si>
  <si>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</si>
  <si>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</si>
  <si>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</si>
  <si>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</si>
  <si>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</si>
  <si>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</si>
  <si>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</si>
  <si>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</si>
  <si>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</si>
  <si>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</si>
  <si>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</si>
  <si>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</si>
  <si>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</si>
  <si>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</si>
  <si>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</si>
  <si>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</si>
  <si>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</si>
  <si>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</si>
  <si>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</si>
  <si>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</si>
  <si>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</si>
  <si>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</si>
  <si>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</si>
  <si>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</si>
  <si>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</si>
  <si>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</si>
  <si>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</si>
  <si>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</si>
  <si>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</si>
  <si>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</si>
  <si>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</si>
  <si>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</si>
  <si>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</si>
  <si>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</si>
  <si>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</si>
  <si>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</si>
  <si>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</si>
  <si>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</si>
  <si>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</si>
  <si>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</si>
  <si>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</si>
  <si>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</si>
  <si>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</si>
  <si>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</si>
  <si>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</si>
  <si>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</si>
  <si>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</si>
  <si>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</si>
  <si>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</si>
  <si>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</si>
  <si>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</si>
  <si>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</si>
  <si>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</si>
  <si>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</si>
  <si>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</si>
  <si>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</si>
  <si>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</si>
  <si>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</si>
  <si>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</si>
  <si>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</si>
  <si>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</si>
  <si>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</si>
  <si>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</si>
  <si>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</si>
  <si>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</si>
  <si>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</si>
  <si>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</si>
  <si>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</si>
  <si>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</si>
  <si>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</si>
  <si>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</si>
  <si>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</si>
  <si>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</si>
  <si>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</si>
  <si>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</si>
  <si>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</si>
  <si>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</si>
  <si>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</si>
  <si>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</si>
  <si>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</si>
  <si>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</si>
  <si>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</si>
  <si>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</si>
  <si>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</si>
  <si>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</si>
  <si>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</si>
  <si>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</si>
  <si>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</si>
  <si>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</si>
  <si>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</si>
  <si>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</si>
  <si>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</si>
  <si>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</si>
  <si>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</si>
  <si>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</si>
  <si>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</si>
  <si>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</si>
  <si>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</si>
  <si>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</si>
  <si>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</si>
  <si>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</si>
  <si>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</si>
  <si>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</si>
  <si>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</si>
  <si>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</si>
  <si>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</si>
  <si>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</si>
  <si>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</si>
  <si>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</si>
  <si>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</si>
  <si>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</si>
  <si>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</si>
  <si>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</si>
  <si>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</si>
  <si>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</si>
  <si>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</si>
  <si>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</si>
  <si>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</si>
  <si>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</si>
  <si>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</si>
  <si>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</si>
  <si>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</si>
  <si>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</si>
  <si>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</si>
  <si>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</si>
  <si>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</si>
  <si>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</si>
  <si>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</si>
  <si>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</si>
  <si>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</si>
  <si>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</si>
  <si>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</si>
  <si>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</si>
  <si>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</si>
  <si>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</si>
  <si>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</si>
  <si>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</si>
  <si>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</si>
  <si>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</si>
  <si>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</si>
  <si>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</si>
  <si>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</si>
  <si>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</si>
  <si>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</si>
  <si>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</si>
  <si>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</si>
  <si>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</si>
  <si>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</si>
  <si>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</si>
  <si>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</si>
  <si>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</si>
  <si>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</si>
  <si>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</si>
  <si>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</si>
  <si>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</si>
  <si>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</si>
  <si>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</si>
  <si>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</si>
  <si>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</si>
  <si>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</si>
  <si>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</si>
  <si>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</si>
  <si>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</si>
  <si>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</si>
  <si>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</si>
  <si>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</si>
  <si>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</si>
  <si>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</si>
  <si>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</si>
  <si>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</si>
  <si>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</si>
  <si>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</si>
  <si>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</si>
  <si>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</si>
  <si>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</si>
  <si>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</si>
  <si>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</si>
  <si>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</si>
  <si>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</si>
  <si>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</si>
  <si>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</si>
  <si>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</si>
  <si>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</si>
  <si>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</si>
  <si>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</si>
  <si>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</si>
  <si>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</si>
  <si>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</si>
  <si>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</si>
  <si>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</si>
  <si>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</si>
  <si>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</si>
  <si>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</si>
  <si>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</si>
  <si>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</si>
  <si>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</si>
  <si>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</si>
  <si>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</si>
  <si>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</si>
  <si>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</si>
  <si>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</si>
  <si>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</si>
  <si>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</si>
  <si>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</si>
  <si>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</si>
  <si>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</si>
  <si>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</si>
  <si>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</si>
  <si>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</si>
  <si>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</si>
  <si>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</si>
  <si>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</si>
  <si>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</si>
  <si>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</si>
  <si>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</si>
  <si>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</si>
  <si>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</si>
  <si>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</si>
  <si>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</si>
  <si>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</si>
  <si>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</si>
  <si>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</si>
  <si>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</si>
  <si>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</si>
  <si>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</si>
  <si>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</si>
  <si>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</si>
  <si>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</si>
  <si>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</si>
  <si>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</si>
  <si>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</si>
  <si>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</si>
  <si>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</si>
  <si>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</si>
  <si>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</si>
  <si>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</si>
  <si>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</si>
  <si>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</si>
  <si>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</si>
  <si>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</si>
  <si>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</si>
  <si>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</si>
  <si>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</si>
  <si>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</si>
  <si>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</si>
  <si>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</si>
  <si>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</si>
  <si>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</si>
  <si>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</si>
  <si>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</si>
  <si>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</si>
  <si>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</si>
  <si>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</si>
  <si>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</si>
  <si>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</si>
  <si>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</si>
  <si>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</si>
  <si>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</si>
  <si>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</si>
  <si>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</si>
  <si>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</si>
  <si>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</si>
  <si>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</si>
  <si>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</si>
  <si>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</si>
  <si>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</si>
  <si>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</si>
  <si>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</si>
  <si>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</si>
  <si>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</si>
  <si>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</si>
  <si>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</si>
  <si>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</si>
  <si>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</si>
  <si>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</si>
  <si>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</si>
  <si>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</si>
  <si>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</si>
  <si>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</si>
  <si>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</si>
  <si>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</si>
  <si>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</si>
  <si>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</si>
  <si>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</si>
  <si>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</si>
  <si>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</si>
  <si>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</si>
  <si>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</si>
  <si>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</si>
  <si>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</si>
  <si>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</si>
  <si>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</si>
  <si>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</si>
  <si>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</si>
  <si>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</si>
  <si>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</si>
  <si>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</si>
  <si>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</si>
  <si>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</si>
  <si>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</si>
  <si>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</si>
  <si>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</si>
  <si>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</si>
  <si>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</si>
  <si>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</si>
  <si>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</si>
  <si>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</si>
  <si>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</si>
  <si>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</si>
  <si>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</si>
  <si>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</si>
  <si>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</si>
  <si>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</si>
  <si>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</si>
  <si>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</si>
  <si>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</si>
  <si>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</si>
  <si>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</si>
  <si>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</si>
  <si>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</si>
  <si>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</si>
  <si>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</si>
  <si>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</si>
  <si>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</si>
  <si>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</si>
  <si>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</si>
  <si>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</si>
  <si>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</si>
  <si>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</si>
  <si>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</si>
  <si>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</si>
  <si>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</si>
  <si>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</si>
  <si>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</si>
  <si>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</si>
  <si>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</si>
  <si>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</si>
  <si>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</si>
  <si>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</si>
  <si>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</si>
  <si>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</si>
  <si>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</si>
  <si>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</si>
  <si>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</si>
  <si>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</si>
  <si>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</si>
  <si>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</si>
  <si>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</si>
  <si>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</si>
  <si>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</si>
  <si>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</si>
  <si>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</si>
  <si>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</si>
  <si>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</si>
  <si>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</si>
  <si>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</si>
  <si>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</si>
  <si>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</si>
  <si>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</si>
  <si>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</si>
  <si>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</si>
  <si>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</si>
  <si>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</si>
  <si>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</si>
  <si>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</si>
  <si>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</si>
  <si>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</si>
  <si>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</si>
  <si>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</si>
  <si>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</si>
  <si>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</si>
  <si>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</si>
  <si>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</si>
  <si>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</si>
  <si>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</si>
  <si>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</si>
  <si>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</si>
  <si>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</si>
  <si>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</si>
  <si>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</si>
  <si>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</si>
  <si>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</si>
  <si>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</si>
  <si>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</si>
  <si>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</si>
  <si>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</si>
  <si>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</si>
  <si>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</si>
  <si>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</si>
  <si>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</si>
  <si>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</si>
  <si>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</si>
  <si>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</si>
  <si>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</si>
  <si>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</si>
  <si>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</si>
  <si>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</si>
  <si>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</si>
  <si>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</si>
  <si>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</si>
  <si>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</si>
  <si>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</si>
  <si>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</si>
  <si>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</si>
  <si>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</si>
  <si>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</si>
  <si>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</si>
  <si>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</si>
  <si>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</si>
  <si>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</si>
  <si>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</si>
  <si>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</si>
  <si>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</si>
  <si>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</si>
  <si>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</si>
  <si>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</si>
  <si>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</si>
  <si>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</si>
  <si>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</si>
  <si>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</si>
  <si>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</si>
  <si>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</si>
  <si>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</si>
  <si>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</si>
  <si>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</si>
  <si>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</si>
  <si>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</si>
  <si>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</si>
  <si>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</si>
  <si>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</si>
  <si>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</si>
  <si>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</si>
  <si>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</si>
  <si>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</si>
  <si>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</si>
  <si>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</si>
  <si>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</si>
  <si>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</si>
  <si>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</si>
  <si>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</si>
  <si>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</si>
  <si>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</si>
  <si>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</si>
  <si>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</si>
  <si>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</si>
  <si>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</si>
  <si>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</si>
  <si>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</si>
  <si>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</si>
  <si>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</si>
  <si>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</si>
  <si>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</si>
  <si>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</si>
  <si>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</si>
  <si>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</si>
  <si>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</si>
  <si>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</si>
  <si>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</si>
  <si>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</si>
  <si>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</si>
  <si>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</si>
  <si>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</si>
  <si>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</si>
  <si>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</si>
  <si>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</si>
  <si>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</si>
  <si>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</si>
  <si>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</si>
  <si>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</si>
  <si>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</si>
  <si>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</si>
  <si>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</si>
  <si>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</si>
  <si>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</si>
  <si>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</si>
  <si>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</si>
  <si>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</si>
  <si>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</si>
  <si>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</si>
  <si>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</si>
  <si>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</si>
  <si>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</si>
  <si>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</si>
  <si>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</si>
  <si>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</si>
  <si>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</si>
  <si>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</si>
  <si>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</si>
  <si>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</si>
  <si>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</si>
  <si>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</si>
  <si>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</si>
  <si>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</si>
  <si>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</si>
  <si>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</si>
  <si>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</si>
  <si>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</si>
  <si>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</si>
  <si>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</si>
  <si>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</si>
  <si>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</si>
  <si>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</si>
  <si>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</si>
  <si>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</si>
  <si>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</si>
  <si>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</si>
  <si>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</si>
  <si>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</si>
  <si>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</si>
  <si>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</si>
  <si>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</si>
  <si>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</si>
  <si>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</si>
  <si>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</si>
  <si>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</si>
  <si>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</si>
  <si>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</si>
  <si>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</si>
  <si>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</si>
  <si>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</si>
  <si>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</si>
  <si>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</si>
  <si>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</si>
  <si>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</si>
  <si>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</si>
  <si>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</si>
  <si>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</si>
  <si>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</si>
  <si>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</si>
  <si>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</si>
  <si>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</si>
  <si>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</si>
  <si>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</si>
  <si>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</si>
  <si>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</si>
  <si>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</si>
  <si>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</si>
  <si>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</si>
  <si>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</si>
  <si>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</si>
  <si>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</si>
  <si>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</si>
  <si>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</si>
  <si>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</si>
  <si>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</si>
  <si>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</si>
  <si>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</si>
  <si>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</si>
  <si>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</si>
  <si>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</si>
  <si>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</si>
  <si>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</si>
  <si>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</si>
  <si>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</si>
  <si>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</si>
  <si>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</si>
  <si>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</si>
  <si>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</si>
  <si>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</si>
  <si>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</si>
  <si>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</si>
  <si>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</si>
  <si>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</si>
  <si>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</si>
  <si>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</si>
  <si>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</si>
  <si>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</si>
  <si>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</si>
  <si>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</si>
  <si>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</si>
  <si>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</si>
  <si>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</si>
  <si>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</si>
  <si>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</si>
  <si>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</si>
  <si>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</si>
  <si>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</si>
  <si>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</si>
  <si>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</si>
  <si>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</si>
  <si>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</si>
  <si>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</si>
  <si>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</si>
  <si>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</si>
  <si>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</si>
  <si>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</si>
  <si>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</si>
  <si>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</si>
  <si>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</si>
  <si>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</si>
  <si>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</si>
  <si>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</si>
  <si>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</si>
  <si>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</si>
  <si>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</si>
  <si>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</si>
  <si>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</si>
  <si>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</si>
  <si>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</si>
  <si>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</si>
  <si>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</si>
  <si>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</si>
  <si>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</si>
  <si>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</si>
  <si>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</si>
  <si>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</si>
  <si>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</si>
  <si>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</si>
  <si>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</si>
  <si>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</si>
  <si>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</si>
  <si>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</si>
  <si>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</si>
  <si>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</si>
  <si>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</si>
  <si>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</si>
  <si>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</si>
  <si>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</si>
  <si>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</si>
  <si>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</si>
  <si>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</si>
  <si>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</si>
  <si>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</si>
  <si>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</si>
  <si>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</si>
  <si>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</si>
  <si>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</si>
  <si>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</si>
  <si>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</si>
  <si>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</si>
  <si>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</si>
  <si>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</si>
  <si>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</si>
  <si>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</si>
  <si>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</si>
  <si>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</si>
  <si>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</si>
  <si>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</si>
  <si>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</si>
  <si>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</si>
  <si>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</si>
  <si>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</si>
  <si>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</si>
  <si>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</si>
  <si>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</si>
  <si>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</si>
  <si>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</si>
  <si>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</si>
  <si>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</si>
  <si>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</si>
  <si>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</si>
  <si>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</si>
  <si>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</si>
  <si>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</si>
  <si>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</si>
  <si>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</si>
  <si>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</si>
  <si>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</si>
  <si>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</si>
  <si>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</si>
  <si>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</si>
  <si>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</si>
  <si>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</si>
  <si>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</si>
  <si>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</si>
  <si>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</si>
  <si>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</si>
  <si>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</si>
  <si>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</si>
  <si>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</si>
  <si>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</si>
  <si>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</si>
  <si>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</si>
  <si>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</si>
  <si>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</si>
  <si>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</si>
  <si>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</si>
  <si>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</si>
  <si>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</si>
  <si>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</si>
  <si>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</si>
  <si>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</si>
  <si>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</si>
  <si>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</si>
  <si>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</si>
  <si>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</si>
  <si>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</si>
  <si>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</si>
  <si>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</si>
  <si>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</si>
  <si>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</si>
  <si>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</si>
  <si>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</si>
  <si>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</si>
  <si>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</si>
  <si>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</si>
  <si>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</si>
  <si>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</si>
  <si>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</si>
  <si>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</si>
  <si>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</si>
  <si>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</si>
  <si>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</si>
  <si>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</si>
  <si>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</si>
  <si>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</si>
  <si>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</si>
  <si>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</si>
  <si>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</si>
  <si>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</si>
  <si>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</si>
  <si>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</si>
  <si>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</si>
  <si>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</si>
  <si>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</si>
  <si>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</si>
  <si>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</si>
  <si>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</si>
  <si>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</si>
  <si>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</si>
  <si>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</si>
  <si>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</si>
  <si>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</si>
  <si>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</si>
  <si>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</si>
  <si>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</si>
  <si>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</si>
  <si>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</si>
  <si>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</si>
  <si>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</si>
  <si>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</si>
  <si>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</si>
  <si>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</si>
  <si>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</si>
  <si>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</si>
  <si>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</si>
  <si>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</si>
  <si>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</si>
  <si>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</si>
  <si>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</si>
  <si>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</si>
  <si>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</si>
  <si>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</si>
  <si>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</si>
  <si>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</si>
  <si>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</si>
  <si>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</si>
  <si>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</si>
  <si>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</si>
  <si>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</si>
  <si>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</si>
  <si>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</si>
  <si>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</si>
  <si>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</si>
  <si>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</si>
  <si>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</si>
  <si>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</si>
  <si>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</si>
  <si>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</si>
  <si>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</si>
  <si>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</si>
  <si>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</si>
  <si>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</si>
  <si>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</si>
  <si>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</si>
  <si>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</si>
  <si>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</si>
  <si>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</si>
  <si>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</si>
  <si>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</si>
  <si>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</si>
  <si>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</si>
  <si>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</si>
  <si>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</si>
  <si>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</si>
  <si>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</si>
  <si>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</si>
  <si>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</si>
  <si>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</si>
  <si>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</si>
  <si>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</si>
  <si>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</si>
  <si>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</si>
  <si>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</si>
  <si>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</si>
  <si>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</si>
  <si>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</si>
  <si>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</si>
  <si>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</si>
  <si>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</si>
  <si>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</si>
  <si>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</si>
  <si>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</si>
  <si>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</si>
  <si>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</si>
  <si>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</si>
  <si>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</si>
  <si>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</si>
  <si>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</si>
  <si>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</si>
  <si>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</si>
  <si>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</si>
  <si>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</si>
  <si>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</si>
  <si>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</si>
  <si>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</si>
  <si>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</si>
  <si>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</si>
  <si>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</si>
  <si>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</si>
  <si>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</si>
  <si>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</si>
  <si>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</si>
  <si>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</si>
  <si>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</si>
  <si>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</si>
  <si>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</si>
  <si>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</si>
  <si>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</si>
  <si>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</si>
  <si>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</si>
  <si>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</si>
  <si>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</si>
  <si>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</si>
  <si>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</si>
  <si>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</si>
  <si>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</si>
  <si>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</si>
  <si>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</si>
  <si>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</si>
  <si>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</si>
  <si>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</si>
  <si>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</si>
  <si>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</si>
  <si>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</si>
  <si>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</si>
  <si>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</si>
  <si>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</si>
  <si>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</si>
  <si>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</si>
  <si>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</si>
  <si>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</si>
  <si>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</si>
  <si>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</si>
  <si>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</si>
  <si>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</si>
  <si>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</si>
  <si>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</si>
  <si>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</si>
  <si>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</si>
  <si>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</si>
  <si>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</si>
  <si>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</si>
  <si>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</si>
  <si>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</si>
  <si>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</si>
  <si>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</si>
  <si>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</si>
  <si>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</si>
  <si>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</si>
  <si>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</si>
  <si>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</si>
  <si>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</si>
  <si>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</si>
  <si>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</si>
  <si>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</si>
  <si>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</si>
  <si>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</si>
  <si>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</si>
  <si>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</si>
  <si>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</si>
  <si>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</si>
  <si>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</si>
  <si>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</si>
  <si>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</si>
  <si>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</si>
  <si>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</si>
  <si>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</si>
  <si>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</si>
  <si>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</si>
  <si>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</si>
  <si>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</si>
  <si>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</si>
  <si>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</si>
  <si>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</si>
  <si>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</si>
  <si>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</si>
  <si>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</si>
  <si>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</si>
  <si>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</si>
  <si>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</si>
  <si>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</si>
  <si>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</si>
  <si>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</si>
  <si>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</si>
  <si>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</si>
  <si>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</si>
  <si>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</si>
  <si>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</si>
  <si>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</si>
  <si>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</si>
  <si>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</si>
  <si>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</si>
  <si>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</si>
  <si>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</si>
  <si>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</si>
  <si>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</si>
  <si>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</si>
  <si>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</si>
  <si>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</si>
  <si>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</si>
  <si>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</si>
  <si>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</si>
  <si>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</si>
  <si>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</si>
  <si>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</si>
  <si>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</si>
  <si>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</si>
  <si>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</si>
  <si>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</si>
  <si>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</si>
  <si>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</si>
  <si>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</si>
  <si>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</si>
  <si>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</si>
  <si>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</si>
  <si>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</si>
  <si>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</si>
  <si>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</si>
  <si>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</si>
  <si>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</si>
  <si>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</si>
  <si>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</si>
  <si>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</si>
  <si>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</si>
  <si>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</si>
  <si>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</si>
  <si>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</si>
  <si>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</si>
  <si>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</si>
  <si>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</si>
  <si>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</si>
  <si>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</si>
  <si>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</si>
  <si>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</si>
  <si>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</si>
  <si>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</si>
  <si>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</si>
  <si>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</si>
  <si>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</si>
  <si>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</si>
  <si>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</si>
  <si>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</si>
  <si>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</si>
  <si>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</si>
  <si>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</si>
  <si>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</si>
  <si>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</si>
  <si>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</si>
  <si>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</si>
  <si>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</si>
  <si>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</si>
  <si>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</si>
  <si>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</si>
  <si>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</si>
  <si>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</si>
  <si>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</si>
  <si>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</si>
  <si>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</si>
  <si>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</si>
  <si>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</si>
  <si>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</si>
  <si>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</si>
  <si>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</si>
  <si>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</si>
  <si>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</si>
  <si>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</si>
  <si>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</si>
  <si>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</si>
  <si>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</si>
  <si>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</si>
  <si>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</si>
  <si>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</si>
  <si>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</si>
  <si>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</si>
  <si>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</si>
  <si>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</si>
  <si>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</si>
  <si>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</si>
  <si>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</si>
  <si>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</si>
  <si>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</si>
  <si>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</si>
  <si>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</si>
  <si>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</si>
  <si>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</si>
  <si>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</si>
  <si>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</si>
  <si>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</si>
  <si>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</si>
  <si>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</si>
  <si>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</si>
  <si>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</si>
  <si>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</si>
  <si>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</si>
  <si>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</si>
  <si>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</si>
  <si>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</si>
  <si>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</si>
  <si>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</si>
  <si>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</si>
  <si>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</si>
  <si>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</si>
  <si>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</si>
  <si>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</si>
  <si>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</si>
  <si>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</si>
  <si>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</si>
  <si>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</si>
  <si>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</si>
  <si>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</si>
  <si>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</si>
  <si>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</si>
  <si>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</si>
  <si>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</si>
  <si>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</si>
  <si>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</si>
  <si>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</si>
  <si>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</si>
  <si>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</si>
  <si>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</si>
  <si>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</si>
  <si>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</si>
  <si>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</si>
  <si>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</si>
  <si>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</si>
  <si>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</si>
  <si>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</si>
  <si>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</si>
  <si>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</si>
  <si>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</si>
  <si>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</si>
  <si>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</si>
  <si>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</si>
  <si>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</si>
  <si>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</si>
  <si>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</si>
  <si>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</si>
  <si>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</si>
  <si>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</si>
  <si>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</si>
  <si>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</si>
  <si>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</si>
  <si>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</si>
  <si>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</si>
  <si>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</si>
  <si>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</si>
  <si>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</si>
  <si>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</si>
  <si>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</si>
  <si>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</si>
  <si>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</si>
  <si>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</si>
  <si>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</si>
  <si>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</si>
  <si>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</si>
  <si>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</si>
  <si>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</si>
  <si>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</si>
  <si>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</si>
  <si>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</si>
  <si>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</si>
  <si>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</si>
  <si>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</si>
  <si>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</si>
  <si>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</si>
  <si>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</si>
  <si>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</si>
  <si>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</si>
  <si>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</si>
  <si>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</si>
  <si>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</si>
  <si>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</si>
  <si>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</si>
  <si>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</si>
  <si>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</si>
  <si>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</si>
  <si>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</si>
  <si>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</si>
  <si>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</si>
  <si>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</si>
  <si>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</si>
  <si>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</si>
  <si>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</si>
  <si>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</si>
  <si>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</si>
  <si>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</si>
  <si>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</si>
  <si>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</si>
  <si>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</si>
  <si>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</si>
  <si>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</si>
  <si>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</si>
  <si>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</si>
  <si>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</si>
  <si>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</si>
  <si>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</si>
  <si>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</si>
  <si>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</si>
  <si>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</si>
  <si>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</si>
  <si>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</si>
  <si>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</si>
  <si>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</si>
  <si>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</si>
  <si>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</si>
  <si>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</si>
  <si>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</si>
  <si>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</si>
  <si>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</si>
  <si>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</si>
  <si>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</si>
  <si>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</si>
  <si>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</si>
  <si>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</si>
  <si>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</si>
  <si>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</si>
  <si>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</si>
  <si>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</si>
  <si>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</si>
  <si>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</si>
  <si>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</si>
  <si>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</si>
  <si>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</si>
  <si>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</si>
  <si>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</si>
  <si>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</si>
  <si>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</si>
  <si>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</si>
  <si>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</si>
  <si>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</si>
  <si>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</si>
  <si>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</si>
  <si>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</si>
  <si>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</si>
  <si>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</si>
  <si>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</si>
  <si>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</si>
  <si>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</si>
  <si>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</si>
  <si>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</si>
  <si>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</si>
  <si>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</si>
  <si>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</si>
  <si>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</si>
  <si>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</si>
  <si>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</si>
  <si>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</si>
  <si>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</si>
  <si>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</si>
  <si>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</si>
  <si>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</si>
  <si>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</si>
  <si>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</si>
  <si>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</si>
  <si>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</si>
  <si>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</si>
  <si>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</si>
  <si>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</si>
  <si>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</si>
  <si>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</si>
  <si>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</si>
  <si>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</si>
  <si>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</si>
  <si>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</si>
  <si>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</si>
  <si>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</si>
  <si>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</si>
  <si>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</si>
  <si>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</si>
  <si>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</si>
  <si>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</si>
  <si>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</si>
  <si>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</si>
  <si>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</si>
  <si>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</si>
  <si>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</si>
  <si>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</si>
  <si>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</si>
  <si>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</si>
  <si>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</si>
  <si>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</si>
  <si>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</si>
  <si>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</si>
  <si>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</si>
  <si>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</si>
  <si>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</si>
  <si>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</si>
  <si>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</si>
  <si>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</si>
  <si>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</si>
  <si>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</si>
  <si>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</si>
  <si>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</si>
  <si>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</si>
  <si>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</si>
  <si>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</si>
  <si>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</si>
  <si>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</si>
  <si>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</si>
  <si>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</si>
  <si>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</si>
  <si>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</si>
  <si>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</si>
  <si>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</si>
  <si>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</si>
  <si>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</si>
  <si>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</si>
  <si>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</si>
  <si>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</si>
  <si>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</si>
  <si>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</si>
  <si>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</si>
  <si>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</si>
  <si>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</si>
  <si>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</si>
  <si>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</si>
  <si>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</si>
  <si>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</si>
  <si>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</si>
  <si>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</si>
  <si>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</si>
  <si>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</si>
  <si>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</si>
  <si>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</si>
  <si>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</si>
  <si>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</si>
  <si>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</si>
  <si>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</si>
  <si>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</si>
  <si>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</si>
  <si>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</si>
  <si>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</si>
  <si>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</si>
  <si>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</si>
  <si>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</si>
  <si>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</si>
  <si>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</si>
  <si>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</si>
  <si>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</si>
  <si>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</si>
  <si>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</si>
  <si>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</si>
  <si>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</si>
  <si>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</si>
  <si>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</si>
  <si>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</si>
  <si>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</si>
  <si>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</si>
  <si>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</si>
  <si>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</si>
  <si>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</si>
  <si>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</si>
  <si>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</si>
  <si>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</si>
  <si>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</si>
  <si>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</si>
  <si>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</si>
  <si>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</si>
  <si>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</si>
  <si>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</si>
  <si>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</si>
  <si>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</si>
  <si>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</si>
  <si>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</si>
  <si>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</si>
  <si>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</si>
  <si>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</si>
  <si>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</si>
  <si>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</si>
  <si>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</si>
  <si>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</si>
  <si>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</si>
  <si>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</si>
  <si>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</si>
  <si>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</si>
  <si>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</si>
  <si>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</si>
  <si>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</si>
  <si>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</si>
  <si>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</si>
  <si>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</si>
  <si>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</si>
  <si>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</si>
  <si>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</si>
  <si>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</si>
  <si>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</si>
  <si>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</si>
  <si>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</si>
  <si>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</si>
  <si>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</si>
  <si>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</si>
  <si>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</si>
  <si>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</si>
  <si>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</si>
  <si>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</si>
  <si>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</si>
  <si>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</si>
  <si>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</si>
  <si>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</si>
  <si>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</si>
  <si>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</si>
  <si>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</si>
  <si>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</si>
  <si>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</si>
  <si>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</si>
  <si>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</si>
  <si>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</si>
  <si>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</si>
  <si>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</si>
  <si>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</si>
  <si>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</si>
  <si>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</si>
  <si>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</si>
  <si>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</si>
  <si>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</si>
  <si>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</si>
  <si>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</si>
  <si>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</si>
  <si>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</si>
  <si>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</si>
  <si>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</si>
  <si>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</si>
  <si>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</si>
  <si>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</si>
  <si>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</si>
  <si>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</si>
  <si>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</si>
  <si>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</si>
  <si>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</si>
  <si>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</si>
  <si>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</si>
  <si>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</si>
  <si>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</si>
  <si>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</si>
  <si>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</si>
  <si>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</si>
  <si>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</si>
  <si>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</si>
  <si>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</si>
  <si>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</si>
  <si>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</si>
  <si>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</si>
  <si>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</si>
  <si>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</si>
  <si>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</si>
  <si>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</si>
  <si>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</si>
  <si>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</si>
  <si>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</si>
  <si>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</si>
  <si>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</si>
  <si>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</si>
  <si>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</si>
  <si>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</si>
  <si>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</si>
  <si>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</si>
  <si>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</si>
  <si>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</si>
  <si>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</si>
  <si>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</si>
  <si>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</si>
  <si>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</si>
  <si>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</si>
  <si>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</si>
  <si>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</si>
  <si>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</si>
  <si>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</si>
  <si>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</si>
  <si>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</si>
  <si>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</si>
  <si>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</si>
  <si>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</si>
  <si>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</si>
  <si>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</si>
  <si>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</si>
  <si>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</si>
  <si>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</si>
  <si>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</si>
  <si>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</si>
  <si>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</si>
  <si>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</si>
  <si>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</si>
  <si>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</si>
  <si>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</si>
  <si>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</si>
  <si>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</si>
  <si>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</si>
  <si>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</si>
  <si>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</si>
  <si>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</si>
  <si>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</si>
  <si>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</si>
  <si>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</si>
  <si>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</si>
  <si>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</si>
  <si>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</si>
  <si>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</si>
  <si>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</si>
  <si>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</si>
  <si>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</si>
  <si>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</si>
  <si>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</si>
  <si>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</si>
  <si>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</si>
  <si>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</si>
  <si>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</si>
  <si>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</si>
  <si>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</si>
  <si>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</si>
  <si>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</si>
  <si>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</si>
  <si>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</si>
  <si>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</si>
  <si>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</si>
  <si>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</si>
  <si>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</si>
  <si>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</si>
  <si>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</si>
  <si>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</si>
  <si>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</si>
  <si>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</si>
  <si>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</si>
  <si>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</si>
  <si>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</si>
  <si>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</si>
  <si>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</si>
  <si>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</si>
  <si>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</si>
  <si>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</si>
  <si>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</si>
  <si>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</si>
  <si>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</si>
  <si>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</si>
  <si>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</si>
  <si>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</si>
  <si>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</si>
  <si>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</si>
  <si>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</si>
  <si>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</si>
  <si>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</si>
  <si>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</si>
  <si>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</si>
  <si>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</si>
  <si>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</si>
  <si>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</si>
  <si>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</si>
  <si>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</si>
  <si>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</si>
  <si>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</si>
  <si>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</si>
  <si>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</si>
  <si>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</si>
  <si>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</si>
  <si>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</si>
  <si>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</si>
  <si>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</si>
  <si>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</si>
  <si>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</si>
  <si>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</si>
  <si>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</si>
  <si>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</si>
  <si>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</si>
  <si>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</si>
  <si>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</si>
  <si>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</si>
  <si>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</si>
  <si>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</si>
  <si>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</si>
  <si>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</si>
  <si>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</si>
  <si>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</si>
  <si>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</si>
  <si>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</si>
  <si>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</si>
  <si>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</si>
  <si>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</si>
  <si>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</si>
  <si>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</si>
  <si>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</si>
  <si>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</si>
  <si>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</si>
  <si>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</si>
  <si>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</si>
  <si>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</si>
  <si>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</si>
  <si>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</si>
  <si>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</si>
  <si>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</si>
  <si>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</si>
  <si>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</si>
  <si>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</si>
  <si>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</si>
  <si>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</si>
  <si>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</si>
  <si>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</si>
  <si>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</si>
  <si>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</si>
  <si>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</si>
  <si>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</si>
  <si>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</si>
  <si>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</si>
  <si>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</si>
  <si>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</si>
  <si>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</si>
  <si>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</si>
  <si>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</si>
  <si>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</si>
  <si>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</si>
  <si>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</si>
  <si>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</si>
  <si>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</si>
  <si>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</si>
  <si>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</si>
  <si>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</si>
  <si>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</si>
  <si>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</si>
  <si>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</si>
  <si>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</si>
  <si>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</si>
  <si>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</si>
  <si>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</si>
  <si>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</si>
  <si>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</si>
  <si>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</si>
  <si>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</si>
  <si>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</si>
  <si>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</si>
  <si>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</si>
  <si>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</si>
  <si>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</si>
  <si>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</si>
  <si>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</si>
  <si>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</si>
  <si>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</si>
  <si>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</si>
  <si>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</si>
  <si>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</si>
  <si>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</si>
  <si>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</si>
  <si>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</si>
  <si>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</si>
  <si>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</si>
  <si>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</si>
  <si>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</si>
  <si>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</si>
  <si>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</si>
  <si>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</si>
  <si>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</si>
  <si>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</si>
  <si>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</si>
  <si>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</si>
  <si>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</si>
  <si>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</si>
  <si>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</si>
  <si>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</si>
  <si>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</si>
  <si>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</si>
  <si>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</si>
  <si>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</si>
  <si>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</si>
  <si>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</si>
  <si>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</si>
  <si>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</si>
  <si>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</si>
  <si>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</si>
  <si>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</si>
  <si>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</si>
  <si>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</si>
  <si>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</si>
  <si>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</si>
  <si>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</si>
  <si>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</si>
  <si>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</si>
  <si>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</si>
  <si>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</si>
  <si>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</si>
  <si>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</si>
  <si>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</si>
  <si>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</si>
  <si>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</si>
  <si>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</si>
  <si>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</si>
  <si>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</si>
  <si>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</si>
  <si>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</si>
  <si>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</si>
  <si>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</si>
  <si>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</si>
  <si>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</si>
  <si>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</si>
  <si>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</si>
  <si>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</si>
  <si>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</si>
  <si>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</si>
  <si>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</si>
  <si>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</si>
  <si>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</si>
  <si>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</si>
  <si>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</si>
  <si>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</si>
  <si>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</si>
  <si>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</si>
  <si>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</si>
  <si>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</si>
  <si>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</si>
  <si>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</si>
  <si>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</si>
  <si>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</si>
  <si>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</si>
  <si>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</si>
  <si>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</si>
  <si>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</si>
  <si>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</si>
  <si>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</si>
  <si>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</si>
  <si>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</si>
  <si>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</si>
  <si>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</si>
  <si>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</si>
  <si>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</si>
  <si>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</si>
  <si>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</si>
  <si>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</si>
  <si>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</si>
  <si>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</si>
  <si>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</si>
  <si>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</si>
  <si>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</si>
  <si>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</si>
  <si>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</si>
  <si>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</si>
  <si>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</si>
  <si>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</si>
  <si>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</si>
  <si>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</si>
  <si>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</si>
  <si>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</si>
  <si>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</si>
  <si>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</si>
  <si>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</si>
  <si>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</si>
  <si>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</si>
  <si>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</si>
  <si>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</si>
  <si>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</si>
  <si>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</si>
  <si>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</si>
  <si>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</si>
  <si>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</si>
  <si>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</si>
  <si>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</si>
  <si>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</si>
  <si>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</si>
  <si>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</si>
  <si>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</si>
  <si>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</si>
  <si>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</si>
  <si>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</si>
  <si>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</si>
  <si>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</si>
  <si>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</si>
  <si>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</si>
  <si>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</si>
  <si>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</si>
  <si>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</si>
  <si>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</si>
  <si>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</si>
  <si>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</si>
  <si>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</si>
  <si>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</si>
  <si>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</si>
  <si>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</si>
  <si>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</si>
  <si>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</si>
  <si>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</si>
  <si>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</si>
  <si>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</si>
  <si>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</si>
  <si>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</si>
  <si>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</si>
  <si>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</si>
  <si>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</si>
  <si>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</si>
  <si>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</si>
  <si>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</si>
  <si>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</si>
  <si>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</si>
  <si>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</si>
  <si>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</si>
  <si>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</si>
  <si>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</si>
  <si>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</si>
  <si>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</si>
  <si>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</si>
  <si>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</si>
  <si>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</si>
  <si>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</si>
  <si>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</si>
  <si>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</si>
  <si>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</si>
  <si>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</si>
  <si>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</si>
  <si>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</si>
  <si>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</si>
  <si>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</si>
  <si>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</si>
  <si>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</si>
  <si>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</si>
  <si>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</si>
  <si>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</si>
  <si>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</si>
  <si>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</si>
  <si>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</si>
  <si>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</si>
  <si>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</si>
  <si>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</si>
  <si>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</si>
  <si>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</si>
  <si>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</si>
  <si>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</si>
  <si>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</si>
  <si>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</si>
  <si>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</si>
  <si>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</si>
  <si>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</si>
  <si>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</si>
  <si>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</si>
  <si>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</si>
  <si>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</si>
  <si>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</si>
  <si>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</si>
  <si>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</si>
  <si>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</si>
  <si>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</si>
  <si>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</si>
  <si>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</si>
  <si>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</si>
  <si>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</si>
  <si>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</si>
  <si>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</si>
  <si>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</si>
  <si>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</si>
  <si>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</si>
  <si>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</si>
  <si>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</si>
  <si>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</si>
  <si>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</si>
  <si>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</si>
  <si>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</si>
  <si>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</si>
  <si>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</si>
  <si>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</si>
  <si>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</si>
  <si>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</si>
  <si>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</si>
  <si>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</si>
  <si>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</si>
  <si>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</si>
  <si>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</si>
  <si>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</si>
  <si>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</si>
  <si>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</si>
  <si>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</si>
  <si>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</si>
  <si>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</si>
  <si>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</si>
  <si>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</si>
  <si>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</si>
  <si>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</si>
  <si>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</si>
  <si>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</si>
  <si>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</si>
  <si>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</si>
  <si>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</si>
  <si>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</si>
  <si>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</si>
  <si>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</si>
  <si>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</si>
  <si>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</si>
  <si>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</si>
  <si>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</si>
  <si>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</si>
  <si>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</si>
  <si>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</si>
  <si>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</si>
  <si>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</si>
  <si>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</si>
  <si>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</si>
  <si>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</si>
  <si>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</si>
  <si>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</si>
  <si>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</si>
  <si>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</si>
  <si>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</si>
  <si>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</si>
  <si>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</si>
  <si>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</si>
  <si>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</si>
  <si>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</si>
  <si>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</si>
  <si>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</si>
  <si>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</si>
  <si>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</si>
  <si>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</si>
  <si>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</si>
  <si>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</si>
  <si>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</si>
  <si>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</si>
  <si>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</si>
  <si>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</si>
  <si>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</si>
  <si>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</si>
  <si>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</si>
  <si>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</si>
  <si>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</si>
  <si>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</si>
  <si>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</si>
  <si>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</si>
  <si>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</si>
  <si>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</si>
  <si>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</si>
  <si>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</si>
  <si>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</si>
  <si>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</si>
  <si>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</si>
  <si>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</si>
  <si>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</si>
  <si>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</si>
  <si>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</si>
  <si>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</si>
  <si>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</si>
  <si>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</si>
  <si>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</si>
  <si>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</si>
  <si>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</si>
  <si>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</si>
  <si>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</si>
  <si>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</si>
  <si>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</si>
  <si>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</si>
  <si>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</si>
  <si>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</si>
  <si>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</si>
  <si>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</si>
  <si>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</si>
  <si>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</si>
  <si>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</si>
  <si>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</si>
  <si>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</si>
  <si>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</si>
  <si>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</si>
  <si>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</si>
  <si>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</si>
  <si>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</si>
  <si>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</si>
  <si>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</si>
  <si>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</si>
  <si>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</si>
  <si>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</si>
  <si>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</si>
  <si>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</si>
  <si>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</si>
  <si>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</si>
  <si>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</si>
  <si>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</si>
  <si>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</si>
  <si>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</si>
  <si>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</si>
  <si>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</si>
  <si>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</si>
  <si>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</si>
  <si>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</si>
  <si>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</si>
  <si>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</si>
  <si>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</si>
  <si>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</si>
  <si>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</si>
  <si>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</si>
  <si>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</si>
  <si>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</si>
  <si>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</si>
  <si>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</si>
  <si>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</si>
  <si>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</si>
  <si>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</si>
  <si>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</si>
  <si>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</si>
  <si>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</si>
  <si>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</si>
  <si>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</si>
  <si>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</si>
  <si>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</si>
  <si>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</si>
  <si>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</si>
  <si>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</si>
  <si>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</si>
  <si>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</si>
  <si>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</si>
  <si>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</si>
  <si>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</si>
  <si>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</si>
  <si>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</si>
  <si>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</si>
  <si>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</si>
  <si>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</si>
  <si>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</si>
  <si>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</si>
  <si>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</si>
  <si>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</si>
  <si>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</si>
  <si>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</si>
  <si>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</si>
  <si>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</si>
  <si>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</si>
  <si>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</si>
  <si>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</si>
  <si>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</si>
  <si>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</si>
  <si>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</si>
  <si>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</si>
  <si>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</si>
  <si>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</si>
  <si>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</si>
  <si>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</si>
  <si>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</si>
  <si>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</si>
  <si>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</si>
  <si>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</si>
  <si>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</si>
  <si>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</si>
  <si>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</si>
  <si>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</si>
  <si>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</si>
  <si>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</si>
  <si>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</si>
  <si>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</si>
  <si>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</si>
  <si>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</si>
  <si>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</si>
  <si>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</si>
  <si>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</si>
  <si>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</si>
  <si>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</si>
  <si>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</si>
  <si>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</si>
  <si>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</si>
  <si>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</si>
  <si>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</si>
  <si>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</si>
  <si>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</si>
  <si>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</si>
  <si>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</si>
  <si>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</si>
  <si>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</si>
  <si>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</si>
  <si>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</si>
  <si>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</si>
  <si>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</si>
  <si>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</si>
  <si>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</si>
  <si>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</si>
  <si>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</si>
  <si>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</si>
  <si>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</si>
  <si>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</si>
  <si>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</si>
  <si>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</si>
  <si>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</si>
  <si>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</si>
  <si>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</si>
  <si>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</si>
  <si>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</si>
  <si>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</si>
  <si>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</si>
  <si>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</si>
  <si>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</si>
  <si>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</si>
  <si>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</si>
  <si>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</si>
  <si>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</si>
  <si>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</si>
  <si>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</si>
  <si>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</si>
  <si>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</si>
  <si>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</si>
  <si>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</si>
  <si>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</si>
  <si>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</si>
  <si>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</si>
  <si>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</si>
  <si>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</si>
  <si>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</si>
  <si>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</si>
  <si>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</si>
  <si>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</si>
  <si>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</si>
  <si>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</si>
  <si>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</si>
  <si>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</si>
  <si>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</si>
  <si>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</si>
  <si>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</si>
  <si>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</si>
  <si>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</si>
  <si>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</si>
  <si>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</si>
  <si>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</si>
  <si>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</si>
  <si>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</si>
  <si>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</si>
  <si>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</si>
  <si>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</si>
  <si>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</si>
  <si>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</si>
  <si>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</si>
  <si>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</si>
  <si>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</si>
  <si>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</si>
  <si>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</si>
  <si>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</si>
  <si>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</si>
  <si>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</si>
  <si>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</si>
  <si>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</si>
  <si>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</si>
  <si>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</si>
  <si>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</si>
  <si>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</si>
  <si>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</si>
  <si>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</si>
  <si>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</si>
  <si>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</si>
  <si>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</si>
  <si>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</si>
  <si>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</si>
  <si>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</si>
  <si>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</si>
  <si>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</si>
  <si>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</si>
  <si>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</si>
  <si>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</si>
  <si>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</si>
  <si>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</si>
  <si>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</si>
  <si>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</si>
  <si>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</si>
  <si>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</si>
  <si>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</si>
  <si>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</si>
  <si>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</si>
  <si>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</si>
  <si>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</si>
  <si>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</si>
  <si>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</si>
  <si>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</si>
  <si>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</si>
  <si>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</si>
  <si>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</si>
  <si>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</si>
  <si>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</si>
  <si>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</si>
  <si>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</si>
  <si>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</si>
  <si>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</si>
  <si>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</si>
  <si>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</si>
  <si>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</si>
  <si>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</si>
  <si>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</si>
  <si>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</si>
  <si>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</si>
  <si>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</si>
  <si>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</si>
  <si>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</si>
  <si>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</si>
  <si>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</si>
  <si>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</si>
  <si>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</si>
  <si>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</si>
  <si>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</si>
  <si>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</si>
  <si>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</si>
  <si>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</si>
  <si>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</si>
  <si>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</si>
  <si>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</si>
  <si>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</si>
  <si>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</si>
  <si>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</si>
  <si>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</si>
  <si>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</si>
  <si>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</si>
  <si>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</si>
  <si>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</si>
  <si>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</si>
  <si>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</si>
  <si>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</si>
  <si>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</si>
  <si>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</si>
  <si>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</si>
  <si>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</si>
  <si>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</si>
  <si>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</si>
  <si>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</si>
  <si>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</si>
  <si>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</si>
  <si>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</si>
  <si>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</si>
  <si>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</si>
  <si>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</si>
  <si>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</si>
  <si>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</si>
  <si>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</si>
  <si>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</si>
  <si>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</si>
  <si>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</si>
  <si>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</si>
  <si>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</si>
  <si>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</si>
  <si>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</si>
  <si>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</si>
  <si>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</si>
  <si>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</si>
  <si>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</si>
  <si>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</si>
  <si>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</si>
  <si>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</si>
  <si>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</si>
  <si>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</si>
  <si>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</si>
  <si>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</si>
  <si>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</si>
  <si>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</si>
  <si>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</si>
  <si>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</si>
  <si>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</si>
  <si>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</si>
  <si>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</si>
  <si>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</si>
  <si>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</si>
  <si>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</si>
  <si>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</si>
  <si>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</si>
  <si>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</si>
  <si>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</si>
  <si>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</si>
  <si>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</si>
  <si>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</si>
  <si>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</si>
  <si>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</si>
  <si>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</si>
  <si>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</si>
  <si>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</si>
  <si>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</si>
  <si>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</si>
  <si>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</si>
  <si>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</si>
  <si>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</si>
  <si>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</si>
  <si>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</si>
  <si>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</si>
  <si>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</si>
  <si>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</si>
  <si>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</si>
  <si>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</si>
  <si>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</si>
  <si>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</si>
  <si>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</si>
  <si>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</si>
  <si>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</si>
  <si>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</si>
  <si>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</si>
  <si>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</si>
  <si>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</si>
  <si>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</si>
  <si>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</si>
  <si>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</si>
  <si>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</si>
  <si>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</si>
  <si>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</si>
  <si>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</si>
  <si>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</si>
  <si>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</si>
  <si>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</si>
  <si>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</si>
  <si>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</si>
  <si>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</si>
  <si>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</si>
  <si>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</si>
  <si>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</si>
  <si>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</si>
  <si>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</si>
  <si>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</si>
  <si>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</si>
  <si>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</si>
  <si>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</si>
  <si>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</si>
  <si>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</si>
  <si>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</si>
  <si>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</si>
  <si>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</si>
  <si>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</si>
  <si>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</si>
  <si>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</si>
  <si>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</si>
  <si>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</si>
  <si>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</si>
  <si>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</si>
  <si>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</si>
  <si>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</si>
  <si>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</si>
  <si>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</si>
  <si>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</si>
  <si>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</si>
  <si>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</si>
  <si>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</si>
  <si>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</si>
  <si>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</si>
  <si>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</si>
  <si>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</si>
  <si>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</si>
  <si>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</si>
  <si>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</si>
  <si>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</si>
  <si>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</si>
  <si>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</si>
  <si>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</si>
  <si>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</si>
  <si>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</si>
  <si>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</si>
  <si>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</si>
  <si>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</si>
  <si>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</si>
  <si>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</si>
  <si>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</si>
  <si>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</si>
  <si>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</si>
  <si>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</si>
  <si>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</si>
  <si>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</si>
  <si>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</si>
  <si>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</si>
  <si>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</si>
  <si>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</si>
  <si>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</si>
  <si>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</si>
  <si>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</si>
  <si>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</si>
  <si>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</si>
  <si>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</si>
  <si>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</si>
  <si>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</si>
  <si>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</si>
  <si>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</si>
  <si>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</si>
  <si>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</si>
  <si>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</si>
  <si>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</si>
  <si>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</si>
  <si>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</si>
  <si>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</si>
  <si>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</si>
  <si>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</si>
  <si>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</si>
  <si>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</si>
  <si>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</si>
  <si>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</si>
  <si>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</si>
  <si>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</si>
  <si>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</si>
  <si>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</si>
  <si>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</si>
  <si>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</si>
  <si>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</si>
  <si>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</si>
  <si>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</si>
  <si>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</si>
  <si>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</si>
  <si>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</si>
  <si>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</si>
  <si>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</si>
  <si>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</si>
  <si>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</si>
  <si>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</si>
  <si>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</si>
  <si>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</si>
  <si>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</si>
  <si>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</si>
  <si>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</si>
  <si>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</si>
  <si>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</si>
  <si>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</si>
  <si>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</si>
  <si>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</si>
  <si>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</si>
  <si>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</si>
  <si>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</si>
  <si>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</si>
  <si>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</si>
  <si>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</si>
  <si>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</si>
  <si>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</si>
  <si>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</si>
  <si>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</si>
  <si>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</si>
  <si>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</si>
  <si>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</si>
  <si>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</si>
  <si>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</si>
  <si>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</si>
  <si>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</si>
  <si>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</si>
  <si>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</si>
  <si>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</si>
  <si>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</si>
  <si>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</si>
  <si>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</si>
  <si>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</si>
  <si>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</si>
  <si>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</si>
  <si>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</si>
  <si>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</si>
  <si>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</si>
  <si>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</si>
  <si>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</si>
  <si>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</si>
  <si>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</si>
  <si>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</si>
  <si>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</si>
  <si>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</si>
  <si>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</si>
  <si>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</si>
  <si>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</si>
  <si>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</si>
  <si>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</si>
  <si>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</si>
  <si>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</si>
  <si>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</si>
  <si>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</si>
  <si>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</si>
  <si>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</si>
  <si>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</si>
  <si>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</si>
  <si>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</si>
  <si>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</si>
  <si>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</si>
  <si>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</si>
  <si>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</si>
  <si>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</si>
  <si>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</si>
  <si>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</si>
  <si>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</si>
  <si>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</si>
  <si>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</si>
  <si>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</si>
  <si>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</si>
  <si>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</si>
  <si>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</si>
  <si>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</si>
  <si>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</si>
  <si>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</si>
  <si>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</si>
  <si>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</si>
  <si>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</si>
  <si>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</si>
  <si>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</si>
  <si>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</si>
  <si>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</si>
  <si>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</si>
  <si>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</si>
  <si>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</si>
  <si>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</si>
  <si>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</si>
  <si>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</si>
  <si>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</si>
  <si>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</si>
  <si>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</si>
  <si>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</si>
  <si>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</si>
  <si>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</si>
  <si>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</si>
  <si>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</si>
  <si>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</si>
  <si>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</si>
  <si>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</si>
  <si>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</si>
  <si>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</si>
  <si>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</si>
  <si>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</si>
  <si>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</si>
  <si>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</si>
  <si>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</si>
  <si>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</si>
  <si>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</si>
  <si>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</si>
  <si>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</si>
  <si>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</si>
  <si>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</si>
  <si>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</si>
  <si>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</si>
  <si>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</si>
  <si>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</si>
  <si>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</si>
  <si>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</si>
  <si>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</si>
  <si>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</si>
  <si>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</si>
  <si>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</si>
  <si>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</si>
  <si>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</si>
  <si>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</si>
  <si>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</si>
  <si>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</si>
  <si>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</si>
  <si>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</si>
  <si>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</si>
  <si>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</si>
  <si>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</si>
  <si>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</si>
  <si>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</si>
  <si>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</si>
  <si>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</si>
  <si>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</si>
  <si>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</si>
  <si>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</si>
  <si>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</si>
  <si>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</si>
  <si>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</si>
  <si>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</si>
  <si>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</si>
  <si>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</si>
  <si>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</si>
  <si>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</si>
  <si>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</si>
  <si>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</si>
  <si>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</si>
  <si>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</si>
  <si>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</si>
  <si>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</si>
  <si>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</si>
  <si>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</si>
  <si>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</si>
  <si>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</si>
  <si>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</si>
  <si>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</si>
  <si>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</si>
  <si>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</si>
  <si>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</si>
  <si>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</si>
  <si>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</si>
  <si>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</si>
  <si>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</si>
  <si>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</si>
  <si>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</si>
  <si>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</si>
  <si>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</si>
  <si>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</si>
  <si>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</si>
  <si>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</si>
  <si>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</si>
  <si>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</si>
  <si>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</si>
  <si>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</si>
  <si>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</si>
  <si>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</si>
  <si>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</si>
  <si>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</si>
  <si>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</si>
  <si>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</si>
  <si>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</si>
  <si>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</si>
  <si>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</si>
  <si>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</si>
  <si>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</si>
  <si>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</si>
  <si>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</si>
  <si>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</si>
  <si>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</si>
  <si>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</si>
  <si>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</si>
  <si>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</si>
  <si>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</si>
  <si>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</si>
  <si>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</si>
  <si>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</si>
  <si>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</si>
  <si>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</si>
  <si>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</si>
  <si>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</si>
  <si>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</si>
  <si>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</si>
  <si>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</si>
  <si>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</si>
  <si>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</si>
  <si>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</si>
  <si>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</si>
  <si>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</si>
  <si>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</si>
  <si>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</si>
  <si>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</si>
  <si>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</si>
  <si>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</si>
  <si>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</si>
  <si>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</si>
  <si>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</si>
  <si>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</si>
  <si>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</si>
  <si>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</si>
  <si>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</si>
  <si>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</si>
  <si>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</si>
  <si>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</si>
  <si>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</si>
  <si>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</si>
  <si>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</si>
  <si>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</si>
  <si>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</si>
  <si>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</si>
  <si>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</si>
  <si>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</si>
  <si>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</si>
  <si>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</si>
  <si>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</si>
  <si>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</si>
  <si>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</si>
  <si>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</si>
  <si>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</si>
  <si>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</si>
  <si>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</si>
  <si>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</si>
  <si>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</si>
  <si>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</si>
  <si>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</si>
  <si>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</si>
  <si>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</si>
  <si>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</si>
  <si>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</si>
  <si>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</si>
  <si>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</si>
  <si>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</si>
  <si>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</si>
  <si>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</si>
  <si>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</si>
  <si>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</si>
  <si>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</si>
  <si>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</si>
  <si>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</si>
  <si>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</si>
  <si>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</si>
  <si>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</si>
  <si>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</si>
  <si>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</si>
  <si>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</si>
  <si>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</si>
  <si>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</si>
  <si>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</si>
  <si>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</si>
  <si>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</si>
  <si>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</si>
  <si>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</si>
  <si>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</si>
  <si>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</si>
  <si>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</si>
  <si>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</si>
  <si>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</si>
  <si>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</si>
  <si>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</si>
  <si>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</si>
  <si>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</si>
  <si>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</si>
  <si>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</si>
  <si>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</si>
  <si>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</si>
  <si>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</si>
  <si>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</si>
  <si>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</si>
  <si>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</si>
  <si>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</si>
  <si>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</si>
  <si>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</si>
  <si>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</si>
  <si>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</si>
  <si>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</si>
  <si>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</si>
  <si>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</si>
  <si>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</si>
  <si>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</si>
  <si>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</si>
  <si>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</si>
  <si>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</si>
  <si>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</si>
  <si>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</si>
  <si>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</si>
  <si>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</si>
  <si>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</si>
  <si>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</si>
  <si>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</si>
  <si>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</si>
  <si>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</si>
  <si>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</si>
  <si>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</si>
  <si>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</si>
  <si>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</si>
  <si>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</si>
  <si>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</si>
  <si>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</si>
  <si>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</si>
  <si>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</si>
  <si>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</si>
  <si>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</si>
  <si>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</si>
  <si>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</si>
  <si>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</si>
  <si>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</si>
  <si>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</si>
  <si>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</si>
  <si>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</si>
  <si>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</si>
  <si>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</si>
  <si>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</si>
  <si>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</si>
  <si>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</si>
  <si>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</si>
  <si>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</si>
  <si>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</si>
  <si>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</si>
  <si>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</si>
  <si>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</si>
  <si>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</si>
  <si>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</si>
  <si>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</si>
  <si>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</si>
  <si>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</si>
  <si>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</si>
  <si>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</si>
  <si>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</si>
  <si>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</si>
  <si>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</si>
  <si>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</si>
  <si>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</si>
  <si>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</si>
  <si>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</si>
  <si>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</si>
  <si>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</si>
  <si>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</si>
  <si>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</si>
  <si>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</si>
  <si>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</si>
  <si>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</si>
  <si>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</si>
  <si>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</si>
  <si>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</si>
  <si>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</si>
  <si>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</si>
  <si>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</si>
  <si>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</si>
  <si>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</si>
  <si>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</si>
  <si>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</si>
  <si>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</si>
  <si>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</si>
  <si>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</si>
  <si>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</si>
  <si>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</si>
  <si>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</si>
  <si>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</si>
  <si>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</si>
  <si>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</si>
  <si>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</si>
  <si>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</si>
  <si>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</si>
  <si>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</si>
  <si>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</si>
  <si>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</si>
  <si>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</si>
  <si>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</si>
  <si>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</si>
  <si>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</si>
  <si>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</si>
  <si>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</si>
  <si>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</si>
  <si>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</si>
  <si>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</si>
  <si>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</si>
  <si>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</si>
  <si>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</si>
  <si>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</si>
  <si>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</si>
  <si>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</si>
  <si>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</si>
  <si>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</si>
  <si>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</si>
  <si>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</si>
  <si>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</si>
  <si>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</si>
  <si>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</si>
  <si>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</si>
  <si>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</si>
  <si>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</si>
  <si>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</si>
  <si>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</si>
  <si>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</si>
  <si>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</si>
  <si>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</si>
  <si>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</si>
  <si>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</si>
  <si>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</si>
  <si>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</si>
  <si>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</si>
  <si>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</si>
  <si>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</si>
  <si>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</si>
  <si>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</si>
  <si>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</si>
  <si>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</si>
  <si>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</si>
  <si>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</si>
  <si>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</si>
  <si>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</si>
  <si>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</si>
  <si>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</si>
  <si>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</si>
  <si>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</si>
  <si>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</si>
  <si>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</si>
  <si>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</si>
  <si>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</si>
  <si>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</si>
  <si>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</si>
  <si>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</si>
  <si>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</si>
  <si>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</si>
  <si>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</si>
  <si>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</si>
  <si>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</si>
  <si>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</si>
  <si>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</si>
  <si>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</si>
  <si>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</si>
  <si>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</si>
  <si>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</si>
  <si>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</si>
  <si>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</si>
  <si>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</si>
  <si>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</si>
  <si>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</si>
  <si>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</si>
  <si>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</si>
  <si>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</si>
  <si>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</si>
  <si>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</si>
  <si>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</si>
  <si>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</si>
  <si>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</si>
  <si>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</si>
  <si>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</si>
  <si>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</si>
  <si>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</si>
  <si>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</si>
  <si>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</si>
  <si>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</si>
  <si>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</si>
  <si>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</si>
  <si>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</si>
  <si>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</si>
  <si>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</si>
  <si>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</si>
  <si>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</si>
  <si>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</si>
  <si>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</si>
  <si>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</si>
  <si>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</si>
  <si>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</si>
  <si>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</si>
  <si>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</si>
  <si>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</si>
  <si>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</si>
  <si>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</si>
  <si>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</si>
  <si>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</si>
  <si>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</si>
  <si>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</si>
  <si>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</si>
  <si>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</si>
  <si>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</si>
  <si>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</si>
  <si>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</si>
  <si>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</si>
  <si>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</si>
  <si>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</si>
  <si>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</si>
  <si>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</si>
  <si>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</si>
  <si>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</si>
  <si>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</si>
  <si>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</si>
  <si>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</si>
  <si>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</si>
  <si>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</si>
  <si>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</si>
  <si>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</si>
  <si>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</si>
  <si>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</si>
  <si>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</si>
  <si>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</si>
  <si>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</si>
  <si>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</si>
  <si>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</si>
  <si>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</si>
  <si>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</si>
  <si>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</si>
  <si>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</si>
  <si>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</si>
  <si>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</si>
  <si>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</si>
  <si>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</si>
  <si>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</si>
  <si>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</si>
  <si>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</si>
  <si>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</si>
  <si>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</si>
  <si>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</si>
  <si>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</si>
  <si>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</si>
  <si>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</si>
  <si>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</si>
  <si>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</si>
  <si>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</si>
  <si>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</si>
  <si>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</si>
  <si>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</si>
  <si>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</si>
  <si>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</si>
  <si>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</si>
  <si>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</si>
  <si>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</si>
  <si>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</si>
  <si>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</si>
  <si>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</si>
  <si>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</si>
  <si>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</si>
  <si>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</si>
  <si>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</si>
  <si>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</si>
  <si>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</si>
  <si>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</si>
  <si>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</si>
  <si>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</si>
  <si>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</si>
  <si>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</si>
  <si>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</si>
  <si>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</si>
  <si>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</si>
  <si>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</si>
  <si>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</si>
  <si>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</si>
  <si>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</si>
  <si>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</si>
  <si>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</si>
  <si>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</si>
  <si>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</si>
  <si>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</si>
  <si>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</si>
  <si>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</si>
  <si>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</si>
  <si>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</si>
  <si>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</si>
  <si>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</si>
  <si>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</si>
  <si>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</si>
  <si>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</si>
  <si>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</si>
  <si>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</si>
  <si>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</si>
  <si>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</si>
  <si>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</si>
  <si>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</si>
  <si>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</si>
  <si>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</si>
  <si>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</si>
  <si>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</si>
  <si>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</si>
  <si>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</si>
  <si>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</si>
  <si>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</si>
  <si>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</si>
  <si>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</si>
  <si>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</si>
  <si>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</si>
  <si>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</si>
  <si>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</si>
  <si>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</si>
  <si>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</si>
  <si>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</si>
  <si>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</si>
  <si>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</si>
  <si>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</si>
  <si>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</si>
  <si>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</si>
  <si>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</si>
  <si>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</si>
  <si>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</si>
  <si>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</si>
  <si>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</si>
  <si>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</si>
  <si>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</si>
  <si>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</si>
  <si>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</si>
  <si>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</si>
  <si>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</si>
  <si>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</si>
  <si>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</si>
  <si>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</si>
  <si>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</si>
  <si>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</si>
  <si>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</si>
  <si>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</si>
  <si>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</si>
  <si>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</si>
  <si>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</si>
  <si>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</si>
  <si>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</si>
  <si>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</si>
  <si>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</si>
  <si>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</si>
  <si>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</si>
  <si>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</si>
  <si>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</si>
  <si>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</si>
  <si>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</si>
  <si>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</si>
  <si>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</si>
  <si>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</si>
  <si>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</si>
  <si>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</si>
  <si>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</si>
  <si>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</si>
  <si>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</si>
  <si>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</si>
  <si>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</si>
  <si>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</si>
  <si>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</si>
  <si>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</si>
  <si>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</si>
  <si>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</si>
  <si>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</si>
  <si>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</si>
  <si>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</si>
  <si>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</si>
  <si>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</si>
  <si>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</si>
  <si>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</si>
  <si>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</si>
  <si>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</si>
  <si>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</si>
  <si>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</si>
  <si>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</si>
  <si>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</si>
  <si>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</si>
  <si>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</si>
  <si>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</si>
  <si>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</si>
  <si>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</si>
  <si>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</si>
  <si>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</si>
  <si>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</si>
  <si>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</si>
  <si>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</si>
  <si>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</si>
  <si>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</si>
  <si>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</si>
  <si>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</si>
  <si>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</si>
  <si>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</si>
  <si>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</si>
  <si>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</si>
  <si>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</si>
  <si>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</si>
  <si>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</si>
  <si>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</si>
  <si>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</si>
  <si>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</si>
  <si>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</si>
  <si>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</si>
  <si>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</si>
  <si>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</si>
  <si>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</si>
  <si>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</si>
  <si>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</si>
  <si>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</si>
  <si>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</si>
  <si>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</si>
  <si>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</si>
  <si>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</si>
  <si>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</si>
  <si>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</si>
  <si>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</si>
  <si>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</si>
  <si>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</si>
  <si>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</si>
  <si>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</si>
  <si>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</si>
  <si>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</si>
  <si>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</si>
  <si>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</si>
  <si>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</si>
  <si>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</si>
  <si>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</si>
  <si>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</si>
  <si>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</si>
  <si>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</si>
  <si>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</si>
  <si>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</si>
  <si>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</si>
  <si>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</si>
  <si>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</si>
  <si>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</si>
  <si>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</si>
  <si>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</si>
  <si>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</si>
  <si>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</si>
  <si>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</si>
  <si>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</si>
  <si>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</si>
  <si>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</si>
  <si>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</si>
  <si>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</si>
  <si>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</si>
  <si>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</si>
  <si>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</si>
  <si>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</si>
  <si>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</si>
  <si>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</si>
  <si>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</si>
  <si>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</si>
  <si>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</si>
  <si>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</si>
  <si>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</si>
  <si>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</si>
  <si>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</si>
  <si>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</si>
  <si>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</si>
  <si>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</si>
  <si>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</si>
  <si>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</si>
  <si>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</si>
  <si>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</si>
  <si>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</si>
  <si>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</si>
  <si>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</si>
  <si>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</si>
  <si>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</si>
  <si>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</si>
  <si>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</si>
  <si>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</si>
  <si>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</si>
  <si>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</si>
  <si>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</si>
  <si>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</si>
  <si>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</si>
  <si>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</si>
  <si>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</si>
  <si>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</si>
  <si>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</si>
  <si>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</si>
  <si>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</si>
  <si>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</si>
  <si>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</si>
  <si>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</si>
  <si>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</si>
  <si>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</si>
  <si>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</si>
  <si>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</si>
  <si>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</si>
  <si>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</si>
  <si>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</si>
  <si>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</si>
  <si>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</si>
  <si>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</si>
  <si>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</si>
  <si>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</si>
  <si>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</si>
  <si>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</si>
  <si>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</si>
  <si>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</si>
  <si>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</si>
  <si>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</si>
  <si>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</si>
  <si>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</si>
  <si>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</si>
  <si>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</si>
  <si>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</si>
  <si>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</si>
  <si>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</si>
  <si>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</si>
  <si>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</si>
  <si>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</si>
  <si>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</si>
  <si>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</si>
  <si>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</si>
  <si>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</si>
  <si>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</si>
  <si>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</si>
  <si>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</si>
  <si>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</si>
  <si>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</si>
  <si>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</si>
  <si>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</si>
  <si>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</si>
  <si>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</si>
  <si>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</si>
  <si>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</si>
  <si>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</si>
  <si>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</si>
  <si>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</si>
  <si>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</si>
  <si>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</si>
  <si>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</si>
  <si>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</si>
  <si>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</si>
  <si>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</si>
  <si>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</si>
  <si>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</si>
  <si>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</si>
  <si>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</si>
  <si>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</si>
  <si>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</si>
  <si>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</si>
  <si>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</si>
  <si>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</si>
  <si>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</si>
  <si>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</si>
  <si>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</si>
  <si>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</si>
  <si>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</si>
  <si>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</si>
  <si>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</si>
  <si>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</si>
  <si>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</si>
  <si>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</si>
  <si>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</si>
  <si>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</si>
  <si>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</si>
  <si>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</si>
  <si>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</si>
  <si>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</si>
  <si>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</si>
  <si>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</si>
  <si>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</si>
  <si>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</si>
  <si>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</si>
  <si>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</si>
  <si>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</si>
  <si>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</si>
  <si>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</si>
  <si>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</si>
  <si>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</si>
  <si>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</si>
  <si>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</si>
  <si>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</si>
  <si>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</si>
  <si>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</si>
  <si>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</si>
  <si>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</si>
  <si>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</si>
  <si>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</si>
  <si>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</si>
  <si>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</si>
  <si>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</si>
  <si>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</si>
  <si>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</si>
  <si>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</si>
  <si>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</si>
  <si>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</si>
  <si>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</si>
  <si>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</si>
  <si>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</si>
  <si>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</si>
  <si>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</si>
  <si>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</si>
  <si>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</si>
  <si>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</si>
  <si>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</si>
  <si>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</si>
  <si>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</si>
  <si>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</si>
  <si>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</si>
  <si>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</si>
  <si>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</si>
  <si>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</si>
  <si>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</si>
  <si>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</si>
  <si>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</si>
  <si>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</si>
  <si>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</si>
  <si>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</si>
  <si>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</si>
  <si>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</si>
  <si>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</si>
  <si>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</si>
  <si>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</si>
  <si>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</si>
  <si>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</si>
  <si>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</si>
  <si>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</si>
  <si>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</si>
  <si>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</si>
  <si>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</si>
  <si>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</si>
  <si>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</si>
  <si>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</si>
  <si>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</si>
  <si>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</si>
  <si>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</si>
  <si>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</si>
  <si>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</si>
  <si>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</si>
  <si>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</si>
  <si>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</si>
  <si>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</si>
  <si>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</si>
  <si>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</si>
  <si>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</si>
  <si>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</si>
  <si>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</si>
  <si>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</si>
  <si>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</si>
  <si>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</si>
  <si>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</si>
  <si>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</si>
  <si>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</si>
  <si>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</si>
  <si>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</si>
  <si>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</si>
  <si>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</si>
  <si>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</si>
  <si>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</si>
  <si>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</si>
  <si>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</si>
  <si>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</si>
  <si>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</si>
  <si>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</si>
  <si>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</si>
  <si>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</si>
  <si>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</si>
  <si>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</si>
  <si>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</si>
  <si>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</si>
  <si>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</si>
  <si>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</si>
  <si>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</si>
  <si>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</si>
  <si>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</si>
  <si>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</si>
  <si>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</si>
  <si>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</si>
  <si>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</si>
  <si>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</si>
  <si>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</si>
  <si>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</si>
  <si>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</si>
  <si>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</si>
  <si>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</si>
  <si>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</si>
  <si>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</si>
  <si>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</si>
  <si>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</si>
  <si>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</si>
  <si>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</si>
  <si>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</si>
  <si>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</si>
  <si>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</si>
  <si>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</si>
  <si>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</si>
  <si>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</si>
  <si>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</si>
  <si>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</si>
  <si>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</si>
  <si>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</si>
  <si>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</si>
  <si>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</si>
  <si>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</si>
  <si>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</si>
  <si>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</si>
  <si>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</si>
  <si>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</si>
  <si>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</si>
  <si>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</si>
  <si>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</si>
  <si>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</si>
  <si>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</si>
  <si>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</si>
  <si>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</si>
  <si>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</si>
  <si>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</si>
  <si>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</si>
  <si>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</si>
  <si>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</si>
  <si>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</si>
  <si>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</si>
  <si>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</si>
  <si>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</si>
  <si>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</si>
  <si>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</si>
  <si>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</si>
  <si>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</si>
  <si>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</si>
  <si>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</si>
  <si>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</si>
  <si>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</si>
  <si>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</si>
  <si>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</si>
  <si>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</si>
  <si>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</si>
  <si>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</si>
  <si>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</si>
  <si>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</si>
  <si>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</si>
  <si>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</si>
  <si>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</si>
  <si>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</si>
  <si>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</si>
  <si>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</si>
  <si>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</si>
  <si>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</si>
  <si>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</si>
  <si>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</si>
  <si>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</si>
  <si>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</si>
  <si>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</si>
  <si>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</si>
  <si>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</si>
  <si>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</si>
  <si>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</si>
  <si>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</si>
  <si>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</si>
  <si>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</si>
  <si>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</si>
  <si>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</si>
  <si>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</si>
  <si>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</si>
  <si>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</si>
  <si>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</si>
  <si>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</si>
  <si>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</si>
  <si>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</si>
  <si>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</si>
  <si>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</si>
  <si>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</si>
  <si>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</si>
  <si>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</si>
  <si>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</si>
  <si>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</si>
  <si>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</si>
  <si>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</si>
  <si>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</si>
  <si>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</si>
  <si>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</si>
  <si>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</si>
  <si>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</si>
  <si>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</si>
  <si>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</si>
  <si>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</si>
  <si>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</si>
  <si>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</si>
  <si>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</si>
  <si>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</si>
  <si>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</si>
  <si>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</si>
  <si>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</si>
  <si>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</si>
  <si>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</si>
  <si>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</si>
  <si>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</si>
  <si>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</si>
  <si>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</si>
  <si>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</si>
  <si>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</si>
  <si>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</si>
  <si>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</si>
  <si>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</si>
  <si>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</si>
  <si>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</si>
  <si>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</si>
  <si>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</si>
  <si>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</si>
  <si>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</si>
  <si>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</si>
  <si>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</si>
  <si>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</si>
  <si>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</si>
  <si>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</si>
  <si>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</si>
  <si>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</si>
  <si>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</si>
  <si>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</si>
  <si>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</si>
  <si>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</si>
  <si>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</si>
  <si>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</si>
  <si>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</si>
  <si>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</si>
  <si>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</si>
  <si>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</si>
  <si>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</si>
  <si>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</si>
  <si>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</si>
  <si>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</si>
  <si>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</si>
  <si>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</si>
  <si>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</si>
  <si>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</si>
  <si>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</si>
  <si>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</si>
  <si>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</si>
  <si>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</si>
  <si>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</si>
  <si>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</si>
  <si>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</si>
  <si>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</si>
  <si>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</si>
  <si>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</si>
  <si>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</si>
  <si>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</si>
  <si>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</si>
  <si>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</si>
  <si>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</si>
  <si>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</si>
  <si>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</si>
  <si>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</si>
  <si>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</si>
  <si>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</si>
  <si>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</si>
  <si>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</si>
  <si>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</si>
  <si>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</si>
  <si>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</si>
  <si>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</si>
  <si>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</si>
  <si>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</si>
  <si>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</si>
  <si>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</si>
  <si>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</si>
  <si>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</si>
  <si>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</si>
  <si>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</si>
  <si>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</si>
  <si>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</si>
  <si>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</si>
  <si>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</si>
  <si>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</si>
  <si>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</si>
  <si>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</si>
  <si>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</si>
  <si>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</si>
  <si>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</si>
  <si>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</si>
  <si>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</si>
  <si>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</si>
  <si>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</si>
  <si>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</si>
  <si>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</si>
  <si>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</si>
  <si>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</si>
  <si>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</si>
  <si>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</si>
  <si>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</si>
  <si>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</si>
  <si>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</si>
  <si>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</si>
  <si>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</si>
  <si>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</si>
  <si>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</si>
  <si>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</si>
  <si>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</si>
  <si>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</si>
  <si>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</si>
  <si>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</si>
  <si>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</si>
  <si>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</si>
  <si>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</si>
  <si>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</si>
  <si>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</si>
  <si>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</si>
  <si>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</si>
  <si>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</si>
  <si>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</si>
  <si>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</si>
  <si>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</si>
  <si>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</si>
  <si>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</si>
  <si>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</si>
  <si>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</si>
  <si>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</si>
  <si>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</si>
  <si>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</si>
  <si>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</si>
  <si>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</si>
  <si>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</si>
  <si>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</si>
  <si>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</si>
  <si>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</si>
  <si>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</si>
  <si>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</si>
  <si>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</si>
  <si>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</si>
  <si>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</si>
  <si>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</si>
  <si>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</si>
  <si>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</si>
  <si>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</si>
  <si>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</si>
  <si>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</si>
  <si>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</si>
  <si>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</si>
  <si>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</si>
  <si>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</si>
  <si>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</si>
  <si>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</si>
  <si>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</si>
  <si>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</si>
  <si>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</si>
  <si>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</si>
  <si>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</si>
  <si>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</si>
  <si>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</si>
  <si>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</si>
  <si>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</si>
  <si>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</si>
  <si>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</si>
  <si>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</si>
  <si>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</si>
  <si>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</si>
  <si>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</si>
  <si>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</si>
  <si>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</si>
  <si>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</si>
  <si>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</si>
  <si>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</si>
  <si>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</si>
  <si>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</si>
  <si>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</si>
  <si>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</si>
  <si>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</si>
  <si>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</si>
  <si>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</si>
  <si>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</si>
  <si>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</si>
  <si>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</si>
  <si>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</si>
  <si>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</si>
  <si>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</si>
  <si>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</si>
  <si>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</si>
  <si>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</si>
  <si>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</si>
  <si>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</si>
  <si>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</si>
  <si>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</si>
  <si>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</si>
  <si>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</si>
  <si>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</si>
  <si>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</si>
  <si>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</si>
  <si>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</si>
  <si>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</si>
  <si>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</si>
  <si>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</si>
  <si>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</si>
  <si>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</si>
  <si>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</si>
  <si>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</si>
  <si>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</si>
  <si>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</si>
  <si>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</si>
  <si>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</si>
  <si>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</si>
  <si>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</si>
  <si>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</si>
  <si>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</si>
  <si>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</si>
  <si>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</si>
  <si>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</si>
  <si>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</si>
  <si>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</si>
  <si>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</si>
  <si>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</si>
  <si>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</si>
  <si>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</si>
  <si>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</si>
  <si>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</si>
  <si>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</si>
  <si>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</si>
  <si>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</si>
  <si>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</si>
  <si>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</si>
  <si>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</si>
  <si>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</si>
  <si>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</si>
  <si>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</si>
  <si>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</si>
  <si>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</si>
  <si>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</si>
  <si>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</si>
  <si>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</si>
  <si>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</si>
  <si>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</si>
  <si>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</si>
  <si>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</si>
  <si>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</si>
  <si>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</si>
  <si>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</si>
  <si>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</si>
  <si>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</si>
  <si>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</si>
  <si>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</si>
  <si>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</si>
  <si>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</si>
  <si>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</si>
  <si>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</si>
  <si>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</si>
  <si>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</si>
  <si>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</si>
  <si>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</si>
  <si>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</si>
  <si>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</si>
  <si>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</si>
  <si>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</si>
  <si>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</si>
  <si>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</si>
  <si>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</si>
  <si>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</si>
  <si>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</si>
  <si>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</si>
  <si>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</si>
  <si>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</si>
  <si>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</si>
  <si>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</si>
  <si>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</si>
  <si>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</si>
  <si>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</si>
  <si>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</si>
  <si>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</si>
  <si>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</si>
  <si>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</si>
  <si>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</si>
  <si>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</si>
  <si>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</si>
  <si>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</si>
  <si>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</si>
  <si>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</si>
  <si>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</si>
  <si>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</si>
  <si>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</si>
  <si>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</si>
  <si>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</si>
  <si>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</si>
  <si>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</si>
  <si>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</si>
  <si>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</si>
  <si>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</si>
  <si>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</si>
  <si>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</si>
  <si>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</si>
  <si>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</si>
  <si>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</si>
  <si>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</si>
  <si>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</si>
  <si>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</si>
  <si>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</si>
  <si>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</si>
  <si>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</si>
  <si>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</si>
  <si>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</si>
  <si>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</si>
  <si>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</si>
  <si>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</si>
  <si>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</si>
  <si>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</si>
  <si>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</si>
  <si>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</si>
  <si>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</si>
  <si>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</si>
  <si>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</si>
  <si>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</si>
  <si>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</si>
  <si>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</si>
  <si>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</si>
  <si>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</si>
  <si>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</si>
  <si>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</si>
  <si>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</si>
  <si>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</si>
  <si>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</si>
  <si>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</si>
  <si>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</si>
  <si>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</si>
  <si>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</si>
  <si>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</si>
  <si>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</si>
  <si>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</si>
  <si>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</si>
  <si>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</si>
  <si>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</si>
  <si>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</si>
  <si>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</si>
  <si>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</si>
  <si>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</si>
  <si>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</si>
  <si>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</si>
  <si>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</si>
  <si>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</si>
  <si>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</si>
  <si>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</si>
  <si>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</si>
  <si>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</si>
  <si>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</si>
  <si>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</si>
  <si>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</si>
  <si>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</si>
  <si>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</si>
  <si>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</si>
  <si>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</si>
  <si>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</si>
  <si>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</si>
  <si>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</si>
  <si>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</si>
  <si>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</si>
  <si>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</si>
  <si>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</si>
  <si>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</si>
  <si>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</si>
  <si>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</si>
  <si>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</si>
  <si>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</si>
  <si>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</si>
  <si>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</si>
  <si>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</si>
  <si>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</si>
  <si>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</si>
  <si>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</si>
  <si>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</si>
  <si>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</si>
  <si>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</si>
  <si>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</si>
  <si>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</si>
  <si>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</si>
  <si>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</si>
  <si>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</si>
  <si>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</si>
  <si>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</si>
  <si>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</si>
  <si>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</si>
  <si>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</si>
  <si>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</si>
  <si>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</si>
  <si>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</si>
  <si>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</si>
  <si>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</si>
  <si>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</si>
  <si>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</si>
  <si>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</si>
  <si>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</si>
  <si>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</si>
  <si>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</si>
  <si>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</si>
  <si>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</si>
  <si>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</si>
  <si>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</si>
  <si>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</si>
  <si>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</si>
  <si>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</si>
  <si>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</si>
  <si>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</si>
  <si>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</si>
  <si>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</si>
  <si>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</si>
  <si>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</si>
  <si>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</si>
  <si>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</si>
  <si>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</si>
  <si>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</si>
  <si>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</si>
  <si>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</si>
  <si>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</si>
  <si>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</si>
  <si>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</si>
  <si>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</si>
  <si>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</si>
  <si>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</si>
  <si>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</si>
  <si>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</si>
  <si>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</si>
  <si>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</si>
  <si>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</si>
  <si>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</si>
  <si>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</si>
  <si>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</si>
  <si>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</si>
  <si>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</si>
  <si>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</si>
  <si>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</si>
  <si>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</si>
  <si>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</si>
  <si>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</si>
  <si>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</si>
  <si>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</si>
  <si>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</si>
  <si>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</si>
  <si>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</si>
  <si>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</si>
  <si>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</si>
  <si>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</si>
  <si>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</si>
  <si>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</si>
  <si>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</si>
  <si>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</si>
  <si>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</si>
  <si>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</si>
  <si>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</si>
  <si>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</si>
  <si>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</si>
  <si>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</si>
  <si>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</si>
  <si>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</si>
  <si>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</si>
  <si>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</si>
  <si>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</si>
  <si>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</si>
  <si>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</si>
  <si>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</si>
  <si>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</si>
  <si>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</si>
  <si>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</si>
  <si>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</si>
  <si>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</si>
  <si>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</si>
  <si>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</si>
  <si>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</si>
  <si>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</si>
  <si>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</si>
  <si>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</si>
  <si>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</si>
  <si>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</si>
  <si>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</si>
  <si>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</si>
  <si>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</si>
  <si>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</si>
  <si>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</si>
  <si>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</si>
  <si>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</si>
  <si>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</si>
  <si>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</si>
  <si>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</si>
  <si>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</si>
  <si>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</si>
  <si>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</si>
  <si>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</si>
  <si>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</si>
  <si>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</si>
  <si>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</si>
  <si>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</si>
  <si>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</si>
  <si>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</si>
  <si>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</si>
  <si>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</si>
  <si>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</si>
  <si>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</si>
  <si>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</si>
  <si>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</si>
  <si>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</si>
  <si>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</si>
  <si>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</si>
  <si>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</si>
  <si>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</si>
  <si>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</si>
  <si>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</si>
  <si>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</si>
  <si>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</si>
  <si>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</si>
  <si>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</si>
  <si>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</si>
  <si>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</si>
  <si>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</si>
  <si>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</si>
  <si>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</si>
  <si>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</si>
  <si>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</si>
  <si>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</si>
  <si>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</si>
  <si>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</si>
  <si>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</si>
  <si>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</si>
  <si>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</si>
  <si>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</si>
  <si>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</si>
  <si>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</si>
  <si>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</si>
  <si>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</si>
  <si>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</si>
  <si>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</si>
  <si>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</si>
  <si>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</si>
  <si>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</si>
  <si>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</si>
  <si>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</si>
  <si>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</si>
  <si>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</si>
  <si>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</si>
  <si>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</si>
  <si>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</si>
  <si>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</si>
  <si>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</si>
  <si>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</si>
  <si>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</si>
  <si>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</si>
  <si>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</si>
  <si>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</si>
  <si>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</si>
  <si>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</si>
  <si>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</si>
  <si>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</si>
  <si>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</si>
  <si>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</si>
  <si>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</si>
  <si>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</si>
  <si>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</si>
  <si>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</si>
  <si>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</si>
  <si>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</si>
  <si>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</si>
  <si>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</si>
  <si>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</si>
  <si>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</si>
  <si>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</si>
  <si>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</si>
  <si>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</si>
  <si>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</si>
  <si>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</si>
  <si>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</si>
  <si>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</si>
  <si>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</si>
  <si>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</si>
  <si>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</si>
  <si>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</si>
  <si>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</si>
  <si>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</si>
  <si>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</si>
  <si>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</si>
  <si>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</si>
  <si>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</si>
  <si>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</si>
  <si>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</si>
  <si>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</si>
  <si>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</si>
  <si>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</si>
  <si>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</si>
  <si>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</si>
  <si>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</si>
  <si>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</si>
  <si>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</si>
  <si>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</si>
  <si>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</si>
  <si>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</si>
  <si>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</si>
  <si>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</si>
  <si>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</si>
  <si>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</si>
  <si>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</si>
  <si>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</si>
  <si>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</si>
  <si>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</si>
  <si>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</si>
  <si>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</si>
  <si>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</si>
  <si>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</si>
  <si>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</si>
  <si>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</si>
  <si>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</si>
  <si>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</si>
  <si>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</si>
  <si>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</si>
  <si>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</si>
  <si>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</si>
  <si>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</si>
  <si>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</si>
  <si>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</si>
  <si>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</si>
  <si>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</si>
  <si>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</si>
  <si>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</si>
  <si>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</si>
  <si>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</si>
  <si>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</si>
  <si>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</si>
  <si>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</si>
  <si>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</si>
  <si>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</si>
  <si>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</si>
  <si>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</si>
  <si>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</si>
  <si>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</si>
  <si>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</si>
  <si>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</si>
  <si>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</si>
  <si>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</si>
  <si>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</si>
  <si>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</si>
  <si>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</si>
  <si>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</si>
  <si>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</si>
  <si>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</si>
  <si>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</si>
  <si>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</si>
  <si>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</si>
  <si>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</si>
  <si>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</si>
  <si>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</si>
  <si>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</si>
  <si>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</si>
  <si>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</si>
  <si>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</si>
  <si>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</si>
  <si>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</si>
  <si>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</si>
  <si>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</si>
  <si>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</si>
  <si>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</si>
  <si>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</si>
  <si>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</si>
  <si>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</si>
  <si>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</si>
  <si>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</si>
  <si>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</si>
  <si>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</si>
  <si>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</si>
  <si>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</si>
  <si>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</si>
  <si>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</si>
  <si>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</si>
  <si>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</si>
  <si>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</si>
  <si>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</si>
  <si>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</si>
  <si>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</si>
  <si>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</si>
  <si>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</si>
  <si>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</si>
  <si>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</si>
  <si>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</si>
  <si>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</si>
  <si>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</si>
  <si>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</si>
  <si>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</si>
  <si>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</si>
  <si>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</si>
  <si>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</si>
  <si>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</si>
  <si>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</si>
  <si>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</si>
  <si>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</si>
  <si>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</si>
  <si>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</si>
  <si>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</si>
  <si>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</si>
  <si>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</si>
  <si>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</si>
  <si>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</si>
  <si>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</si>
  <si>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</si>
  <si>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</si>
  <si>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</si>
  <si>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</si>
  <si>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</si>
  <si>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</si>
  <si>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</si>
  <si>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</si>
  <si>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</si>
  <si>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</si>
  <si>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</si>
  <si>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</si>
  <si>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</si>
  <si>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</si>
  <si>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</si>
  <si>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</si>
  <si>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</si>
  <si>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</si>
  <si>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</si>
  <si>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</si>
  <si>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</si>
  <si>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</si>
  <si>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</si>
  <si>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</si>
  <si>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</si>
  <si>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</si>
  <si>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</si>
  <si>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</si>
  <si>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</si>
  <si>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</si>
  <si>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</si>
  <si>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</si>
  <si>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</si>
  <si>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</si>
  <si>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</si>
  <si>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</si>
  <si>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</si>
  <si>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</si>
  <si>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</si>
  <si>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</si>
  <si>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</si>
  <si>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</si>
  <si>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</si>
  <si>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</si>
  <si>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</si>
  <si>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</si>
  <si>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</si>
  <si>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</si>
  <si>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</si>
  <si>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</si>
  <si>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</si>
  <si>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</si>
  <si>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</si>
  <si>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</si>
  <si>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</si>
  <si>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</si>
  <si>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</si>
  <si>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</si>
  <si>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</si>
  <si>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</si>
  <si>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</si>
  <si>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</si>
  <si>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</si>
  <si>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</si>
  <si>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</si>
  <si>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</si>
  <si>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</si>
  <si>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</si>
  <si>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</si>
  <si>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</si>
  <si>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</si>
  <si>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</si>
  <si>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</si>
  <si>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</si>
  <si>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</si>
  <si>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</si>
  <si>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</si>
  <si>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</si>
  <si>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</si>
  <si>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</si>
  <si>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</si>
  <si>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</si>
  <si>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</si>
  <si>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</si>
  <si>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</si>
  <si>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</si>
  <si>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</si>
  <si>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</si>
  <si>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</si>
  <si>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</si>
  <si>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</si>
  <si>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</si>
  <si>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</si>
  <si>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</si>
  <si>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</si>
  <si>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</si>
  <si>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</si>
  <si>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</si>
  <si>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</si>
  <si>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</si>
  <si>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</si>
  <si>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</si>
  <si>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</si>
  <si>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</si>
  <si>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</si>
  <si>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</si>
  <si>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</si>
  <si>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</si>
  <si>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</si>
  <si>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</si>
  <si>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</si>
  <si>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</si>
  <si>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</si>
  <si>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</si>
  <si>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</si>
  <si>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</si>
  <si>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</si>
  <si>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</si>
  <si>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</si>
  <si>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</si>
  <si>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</si>
  <si>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</si>
  <si>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</si>
  <si>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</si>
  <si>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</si>
  <si>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</si>
  <si>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</si>
  <si>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</si>
  <si>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</si>
  <si>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</si>
  <si>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</si>
  <si>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</si>
  <si>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</si>
  <si>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</si>
  <si>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</si>
  <si>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</si>
  <si>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</si>
  <si>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</si>
  <si>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</si>
  <si>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</si>
  <si>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</si>
  <si>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</si>
  <si>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</si>
  <si>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</si>
  <si>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</si>
  <si>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</si>
  <si>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</si>
  <si>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</si>
  <si>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</si>
  <si>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</si>
  <si>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</si>
  <si>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</si>
  <si>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</si>
  <si>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</si>
  <si>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</si>
  <si>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</si>
  <si>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</si>
  <si>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</si>
  <si>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</si>
  <si>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</si>
  <si>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</si>
  <si>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</si>
  <si>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</si>
  <si>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</si>
  <si>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</si>
  <si>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</si>
  <si>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</si>
  <si>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</si>
  <si>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</si>
  <si>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</si>
  <si>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</si>
  <si>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</si>
  <si>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</si>
  <si>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</si>
  <si>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</si>
  <si>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</si>
  <si>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</si>
  <si>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</si>
  <si>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</si>
  <si>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</si>
  <si>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</si>
  <si>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</si>
  <si>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</si>
  <si>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</si>
  <si>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</si>
  <si>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</si>
  <si>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</si>
  <si>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</si>
  <si>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</si>
  <si>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</si>
  <si>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</si>
  <si>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</si>
  <si>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</si>
  <si>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</si>
  <si>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</si>
  <si>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</si>
  <si>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</si>
  <si>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</si>
  <si>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</si>
  <si>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</si>
  <si>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</si>
  <si>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</si>
  <si>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</si>
  <si>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</si>
  <si>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</si>
  <si>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</si>
  <si>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</si>
  <si>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</si>
  <si>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</si>
  <si>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</si>
  <si>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</si>
  <si>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</si>
  <si>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</si>
  <si>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</si>
  <si>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</si>
  <si>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</si>
  <si>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</si>
  <si>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</si>
  <si>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</si>
  <si>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</si>
  <si>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</si>
  <si>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</si>
  <si>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</si>
  <si>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</si>
  <si>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</si>
  <si>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</si>
  <si>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</si>
  <si>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</si>
  <si>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</si>
  <si>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</si>
  <si>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</si>
  <si>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</si>
  <si>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</si>
  <si>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</si>
  <si>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</si>
  <si>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</si>
  <si>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</si>
  <si>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</si>
  <si>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</si>
  <si>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</si>
  <si>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</si>
  <si>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</si>
  <si>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</si>
  <si>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</si>
  <si>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</si>
  <si>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</si>
  <si>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</si>
  <si>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</si>
  <si>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</si>
  <si>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</si>
  <si>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</si>
  <si>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</si>
  <si>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</si>
  <si>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</si>
  <si>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</si>
  <si>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</si>
  <si>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</si>
  <si>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</si>
  <si>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</si>
  <si>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</si>
  <si>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</si>
  <si>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</si>
  <si>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</si>
  <si>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</si>
  <si>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</si>
  <si>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</si>
  <si>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</si>
  <si>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</si>
  <si>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</si>
  <si>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</si>
  <si>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</si>
  <si>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</si>
  <si>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</si>
  <si>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</si>
  <si>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</si>
  <si>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</si>
  <si>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</si>
  <si>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</si>
  <si>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</si>
  <si>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</si>
  <si>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</si>
  <si>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</si>
  <si>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</si>
  <si>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</si>
  <si>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</si>
  <si>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</si>
  <si>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</si>
  <si>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</si>
  <si>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</si>
  <si>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</si>
  <si>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</si>
  <si>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</si>
  <si>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</si>
  <si>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</si>
  <si>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</si>
  <si>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</si>
  <si>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</si>
  <si>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</si>
  <si>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</si>
  <si>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</si>
  <si>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</si>
  <si>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</si>
  <si>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</si>
  <si>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</si>
  <si>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</si>
  <si>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</si>
  <si>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</si>
  <si>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</si>
  <si>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</si>
  <si>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</si>
  <si>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</si>
  <si>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</si>
  <si>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</si>
  <si>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</si>
  <si>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</si>
  <si>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</si>
  <si>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</si>
  <si>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</si>
  <si>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</si>
  <si>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</si>
  <si>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</si>
  <si>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</si>
  <si>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</si>
  <si>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</si>
  <si>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</si>
  <si>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</si>
  <si>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</si>
  <si>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</si>
  <si>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</si>
  <si>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</si>
  <si>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</si>
  <si>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</si>
  <si>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</si>
  <si>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</si>
  <si>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</si>
  <si>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</si>
  <si>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</si>
  <si>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</si>
  <si>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</si>
  <si>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</si>
  <si>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</si>
  <si>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</si>
  <si>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</si>
  <si>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</si>
  <si>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</si>
  <si>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</si>
  <si>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</si>
  <si>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</si>
  <si>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</si>
  <si>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</si>
  <si>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</si>
  <si>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</si>
  <si>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</si>
  <si>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</si>
  <si>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</si>
  <si>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</si>
  <si>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</si>
  <si>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</si>
  <si>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</si>
  <si>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</si>
  <si>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</si>
  <si>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</si>
  <si>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</si>
  <si>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</si>
  <si>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</si>
  <si>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</si>
  <si>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</si>
  <si>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</si>
  <si>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</si>
  <si>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</si>
  <si>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</si>
  <si>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</si>
  <si>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</si>
  <si>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</si>
  <si>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</si>
  <si>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</si>
  <si>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</si>
  <si>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</si>
  <si>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</si>
  <si>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</si>
  <si>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</si>
  <si>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</si>
  <si>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</si>
  <si>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</si>
  <si>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</si>
  <si>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</si>
  <si>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</si>
  <si>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</si>
  <si>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</si>
  <si>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</si>
  <si>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</si>
  <si>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</si>
  <si>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</si>
  <si>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</si>
  <si>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</si>
  <si>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</si>
  <si>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</si>
  <si>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</si>
  <si>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</si>
  <si>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</si>
  <si>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</si>
  <si>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</si>
  <si>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</si>
  <si>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</si>
  <si>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</si>
  <si>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</si>
  <si>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</si>
  <si>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</si>
  <si>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</si>
  <si>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</si>
  <si>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</si>
  <si>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</si>
  <si>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</si>
  <si>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</si>
  <si>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</si>
  <si>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</si>
  <si>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</si>
  <si>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</si>
  <si>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</si>
  <si>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</si>
  <si>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</si>
  <si>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</si>
  <si>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</si>
  <si>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</si>
  <si>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</si>
  <si>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</si>
  <si>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</si>
  <si>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</si>
  <si>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</si>
  <si>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</si>
  <si>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</si>
  <si>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</si>
  <si>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</si>
  <si>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</si>
  <si>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</si>
  <si>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</si>
  <si>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</si>
  <si>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</si>
  <si>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</si>
  <si>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</si>
  <si>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</si>
  <si>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</si>
  <si>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</si>
  <si>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</si>
  <si>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</si>
  <si>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</si>
  <si>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</si>
  <si>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</si>
  <si>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</si>
  <si>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</si>
  <si>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</si>
  <si>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</si>
  <si>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</si>
  <si>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</si>
  <si>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</si>
  <si>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</si>
  <si>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</si>
  <si>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</si>
  <si>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</si>
  <si>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</si>
  <si>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</si>
  <si>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</si>
  <si>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</si>
  <si>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</si>
  <si>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</si>
  <si>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</si>
  <si>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</si>
  <si>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</si>
  <si>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</si>
  <si>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</si>
  <si>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</si>
  <si>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</si>
  <si>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</si>
  <si>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</si>
  <si>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</si>
  <si>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</si>
  <si>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</si>
  <si>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</si>
  <si>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</si>
  <si>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</si>
  <si>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</si>
  <si>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</si>
  <si>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</si>
  <si>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</si>
  <si>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</si>
  <si>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</si>
  <si>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</si>
  <si>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</si>
  <si>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</si>
  <si>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</si>
  <si>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</si>
  <si>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</si>
  <si>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</si>
  <si>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</si>
  <si>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</si>
  <si>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</si>
  <si>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</si>
  <si>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</si>
  <si>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</si>
  <si>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</si>
  <si>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</si>
  <si>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</si>
  <si>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</si>
  <si>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</si>
  <si>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</si>
  <si>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</si>
  <si>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</si>
  <si>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</si>
  <si>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</si>
  <si>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</si>
  <si>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</si>
  <si>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</si>
  <si>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</si>
  <si>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</si>
  <si>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</si>
  <si>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</si>
  <si>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</si>
  <si>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</si>
  <si>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</si>
  <si>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</si>
  <si>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</si>
  <si>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</si>
  <si>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</si>
  <si>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</si>
  <si>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</si>
  <si>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</si>
  <si>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</si>
  <si>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</si>
  <si>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</si>
  <si>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</si>
  <si>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</si>
  <si>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</si>
  <si>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</si>
  <si>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</si>
  <si>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</si>
  <si>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</si>
  <si>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</si>
  <si>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</si>
  <si>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</si>
  <si>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</si>
  <si>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</si>
  <si>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</si>
  <si>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</si>
  <si>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</si>
  <si>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</si>
  <si>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</si>
  <si>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</si>
  <si>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</si>
  <si>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</si>
  <si>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</si>
  <si>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</si>
  <si>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</si>
  <si>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</si>
  <si>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</si>
  <si>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</si>
  <si>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</si>
  <si>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</si>
  <si>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</si>
  <si>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</si>
  <si>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</si>
  <si>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</si>
  <si>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</si>
  <si>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</si>
  <si>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</si>
  <si>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</si>
  <si>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</si>
  <si>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</si>
  <si>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</si>
  <si>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</si>
  <si>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</si>
  <si>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</si>
  <si>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</si>
  <si>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</si>
  <si>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</si>
  <si>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</si>
  <si>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</si>
  <si>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</si>
  <si>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</si>
  <si>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</si>
  <si>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</si>
  <si>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</si>
  <si>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</si>
  <si>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</si>
  <si>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</si>
  <si>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</si>
  <si>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</si>
  <si>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</si>
  <si>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</si>
  <si>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</si>
  <si>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</si>
  <si>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</si>
  <si>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</si>
  <si>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</si>
  <si>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</si>
  <si>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</si>
  <si>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</si>
  <si>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</si>
  <si>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</si>
  <si>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</si>
  <si>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</si>
  <si>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</si>
  <si>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</si>
  <si>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</si>
  <si>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</si>
  <si>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</si>
  <si>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</si>
  <si>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</si>
  <si>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</si>
  <si>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</si>
  <si>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</si>
  <si>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</si>
  <si>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</si>
  <si>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</si>
  <si>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</si>
  <si>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</si>
  <si>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</si>
  <si>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</si>
  <si>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</si>
  <si>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</si>
  <si>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</si>
  <si>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</si>
  <si>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</si>
  <si>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</si>
  <si>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</si>
  <si>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</si>
  <si>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</si>
  <si>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</si>
  <si>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</si>
  <si>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</si>
  <si>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</si>
  <si>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</si>
  <si>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</si>
  <si>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</si>
  <si>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</si>
  <si>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</si>
  <si>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</si>
  <si>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</si>
  <si>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</si>
  <si>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</si>
  <si>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</si>
  <si>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</si>
  <si>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</si>
  <si>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</si>
  <si>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</si>
  <si>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</si>
  <si>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</si>
  <si>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</si>
  <si>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</si>
  <si>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</si>
  <si>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</si>
  <si>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</si>
  <si>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</si>
  <si>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</si>
  <si>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</si>
  <si>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</si>
  <si>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</si>
  <si>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</si>
  <si>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</si>
  <si>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</si>
  <si>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</si>
  <si>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</si>
  <si>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</si>
  <si>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</si>
  <si>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</si>
  <si>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</si>
  <si>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</si>
  <si>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</si>
  <si>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</si>
  <si>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</si>
  <si>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</si>
  <si>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</si>
  <si>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</si>
  <si>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</si>
  <si>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</si>
  <si>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</si>
  <si>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</si>
  <si>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</si>
  <si>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</si>
  <si>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</si>
  <si>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</si>
  <si>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</si>
  <si>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</si>
  <si>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</si>
  <si>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</si>
  <si>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</si>
  <si>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</si>
  <si>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</si>
  <si>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</si>
  <si>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</si>
  <si>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</si>
  <si>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</si>
  <si>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</si>
  <si>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</si>
  <si>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</si>
  <si>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</si>
  <si>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</si>
  <si>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</si>
  <si>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</si>
  <si>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</si>
  <si>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</si>
  <si>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</si>
  <si>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</si>
  <si>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</si>
  <si>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</si>
  <si>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</si>
  <si>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</si>
  <si>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</si>
  <si>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</si>
  <si>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</si>
  <si>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</si>
  <si>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</si>
  <si>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</si>
  <si>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</si>
  <si>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</si>
  <si>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</si>
  <si>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</si>
  <si>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</si>
  <si>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</si>
  <si>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</si>
  <si>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</si>
  <si>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</si>
  <si>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</si>
  <si>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</si>
  <si>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</si>
  <si>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</si>
  <si>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</si>
  <si>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</si>
  <si>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</si>
  <si>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</si>
  <si>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</si>
  <si>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</si>
  <si>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</si>
  <si>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</si>
  <si>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</si>
  <si>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</si>
  <si>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</si>
  <si>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</si>
  <si>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</si>
  <si>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</si>
  <si>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</si>
  <si>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</si>
  <si>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</si>
  <si>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</si>
  <si>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</si>
  <si>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</si>
  <si>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</si>
  <si>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</si>
  <si>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</si>
  <si>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</si>
  <si>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</si>
  <si>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</si>
  <si>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</si>
  <si>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</si>
  <si>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</si>
  <si>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</si>
  <si>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</si>
  <si>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</si>
  <si>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</si>
  <si>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</si>
  <si>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</si>
  <si>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</si>
  <si>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</si>
  <si>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</si>
  <si>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</si>
  <si>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</si>
  <si>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</si>
  <si>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</si>
  <si>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</si>
  <si>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</si>
  <si>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</si>
  <si>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</si>
  <si>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</si>
  <si>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</si>
  <si>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</si>
  <si>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</si>
  <si>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</si>
  <si>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</si>
  <si>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</si>
  <si>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</si>
  <si>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</si>
  <si>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</si>
  <si>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</si>
  <si>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</si>
  <si>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</si>
  <si>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</si>
  <si>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</si>
  <si>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</si>
  <si>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</si>
  <si>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</si>
  <si>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</si>
  <si>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</si>
  <si>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</si>
  <si>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</si>
  <si>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</si>
  <si>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</si>
  <si>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</si>
  <si>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</si>
  <si>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</si>
  <si>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</si>
  <si>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</si>
  <si>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</si>
  <si>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</si>
  <si>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</si>
  <si>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</si>
  <si>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</si>
  <si>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</si>
  <si>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</si>
  <si>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</si>
  <si>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</si>
  <si>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</si>
  <si>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</si>
  <si>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</si>
  <si>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</si>
  <si>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</si>
  <si>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</si>
  <si>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</si>
  <si>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</si>
  <si>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</si>
  <si>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</si>
  <si>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</si>
  <si>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</si>
  <si>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</si>
  <si>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</si>
  <si>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</si>
  <si>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</si>
  <si>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</si>
  <si>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</si>
  <si>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</si>
  <si>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</si>
  <si>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</si>
  <si>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</si>
  <si>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</si>
  <si>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</si>
  <si>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</si>
  <si>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</si>
  <si>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</si>
  <si>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</si>
  <si>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</si>
  <si>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</si>
  <si>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</si>
  <si>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</si>
  <si>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</si>
  <si>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</si>
  <si>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</si>
  <si>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</si>
  <si>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</si>
  <si>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</si>
  <si>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</si>
  <si>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</si>
  <si>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</si>
  <si>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</si>
  <si>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</si>
  <si>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</si>
  <si>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</si>
  <si>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</si>
  <si>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</si>
  <si>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</si>
  <si>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</si>
  <si>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</si>
  <si>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</si>
  <si>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</si>
  <si>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</si>
  <si>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</si>
  <si>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</si>
  <si>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</si>
  <si>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</si>
  <si>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</si>
  <si>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</si>
  <si>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</si>
  <si>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</si>
  <si>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</si>
  <si>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</si>
  <si>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</si>
  <si>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</si>
  <si>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</si>
  <si>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</si>
  <si>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</si>
  <si>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</si>
  <si>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</si>
  <si>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</si>
  <si>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</si>
  <si>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</si>
  <si>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</si>
  <si>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</si>
  <si>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</si>
  <si>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</si>
  <si>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</si>
  <si>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</si>
  <si>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</si>
  <si>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</si>
  <si>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</si>
  <si>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</si>
  <si>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</si>
  <si>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</si>
  <si>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</si>
  <si>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</si>
  <si>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</si>
  <si>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</si>
  <si>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</si>
  <si>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</si>
  <si>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</si>
  <si>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</si>
  <si>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</si>
  <si>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</si>
  <si>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</si>
  <si>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</si>
  <si>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</si>
  <si>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</si>
  <si>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</si>
  <si>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</si>
  <si>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</si>
  <si>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</si>
  <si>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</si>
  <si>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</si>
  <si>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</si>
  <si>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</si>
  <si>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</si>
  <si>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</si>
  <si>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</si>
  <si>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</si>
  <si>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</si>
  <si>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</si>
  <si>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</si>
  <si>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</si>
  <si>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</si>
  <si>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</si>
  <si>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</si>
  <si>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</si>
  <si>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</si>
  <si>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</si>
  <si>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</si>
  <si>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</si>
  <si>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</si>
  <si>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</si>
  <si>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</si>
  <si>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</si>
  <si>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</si>
  <si>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</si>
  <si>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</si>
  <si>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</si>
  <si>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</si>
  <si>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</si>
  <si>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</si>
  <si>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</si>
  <si>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</si>
  <si>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</si>
  <si>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</si>
  <si>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</si>
  <si>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</si>
  <si>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</si>
  <si>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</si>
  <si>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</si>
  <si>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</si>
  <si>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</si>
  <si>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</si>
  <si>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</si>
  <si>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</si>
  <si>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</si>
  <si>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</si>
  <si>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</si>
  <si>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</si>
  <si>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</si>
  <si>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</si>
  <si>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</si>
  <si>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</si>
  <si>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</si>
  <si>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</si>
  <si>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</si>
  <si>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</si>
  <si>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</si>
  <si>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</si>
  <si>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</si>
  <si>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</si>
  <si>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</si>
  <si>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</si>
  <si>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</si>
  <si>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</si>
  <si>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</si>
  <si>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</si>
  <si>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</si>
  <si>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</si>
  <si>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</si>
  <si>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</si>
  <si>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</si>
  <si>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</si>
  <si>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</si>
  <si>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</si>
  <si>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</si>
  <si>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</si>
  <si>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</si>
  <si>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</si>
  <si>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</si>
  <si>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</si>
  <si>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</si>
  <si>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</si>
  <si>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</si>
  <si>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</si>
  <si>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</si>
  <si>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</si>
  <si>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</si>
  <si>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</si>
  <si>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</si>
  <si>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</si>
  <si>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</si>
  <si>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</si>
  <si>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</si>
  <si>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</si>
  <si>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</si>
  <si>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</si>
  <si>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</si>
  <si>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</si>
  <si>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</si>
  <si>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</si>
  <si>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</si>
  <si>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</si>
  <si>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</si>
  <si>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</si>
  <si>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</si>
  <si>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</si>
  <si>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</si>
  <si>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</si>
  <si>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</si>
  <si>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</si>
  <si>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</si>
  <si>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</si>
  <si>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</si>
  <si>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</si>
  <si>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</si>
  <si>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</si>
  <si>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</si>
  <si>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</si>
  <si>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</si>
  <si>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</si>
  <si>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</si>
  <si>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</si>
  <si>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</si>
  <si>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</si>
  <si>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</si>
  <si>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</si>
  <si>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</si>
  <si>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</si>
  <si>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</si>
  <si>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</si>
  <si>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</si>
  <si>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</si>
  <si>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</si>
  <si>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</si>
  <si>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</si>
  <si>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</si>
  <si>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</si>
  <si>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</si>
  <si>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</si>
  <si>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</si>
  <si>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</si>
  <si>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</si>
  <si>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</si>
  <si>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</si>
  <si>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</si>
  <si>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</si>
  <si>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</si>
  <si>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</si>
  <si>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</si>
  <si>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</si>
  <si>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</si>
  <si>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</si>
  <si>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</si>
  <si>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</si>
  <si>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</si>
  <si>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</si>
  <si>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</si>
  <si>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</si>
  <si>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</si>
  <si>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</si>
  <si>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</si>
  <si>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</si>
  <si>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</si>
  <si>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</si>
  <si>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</si>
  <si>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</si>
  <si>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</si>
  <si>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</si>
  <si>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</si>
  <si>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</si>
  <si>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</si>
  <si>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</si>
  <si>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</si>
  <si>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</si>
  <si>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</si>
  <si>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</si>
  <si>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</si>
  <si>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</si>
  <si>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</si>
  <si>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</si>
  <si>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</si>
  <si>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</si>
  <si>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</si>
  <si>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</si>
  <si>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</si>
  <si>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</si>
  <si>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</si>
  <si>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</si>
  <si>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</si>
  <si>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</si>
  <si>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</si>
  <si>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</si>
  <si>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</si>
  <si>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</si>
  <si>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</si>
  <si>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</si>
  <si>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</si>
  <si>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</si>
  <si>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</si>
  <si>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</si>
  <si>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</si>
  <si>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</si>
  <si>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</si>
  <si>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</si>
  <si>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</si>
  <si>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</si>
  <si>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</si>
  <si>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</si>
  <si>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</si>
  <si>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</si>
  <si>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</si>
  <si>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</si>
  <si>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</si>
  <si>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</si>
  <si>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</si>
  <si>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</si>
  <si>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</si>
  <si>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</si>
  <si>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</si>
  <si>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</si>
  <si>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</si>
  <si>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</si>
  <si>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</si>
  <si>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</si>
  <si>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</si>
  <si>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</si>
  <si>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</si>
  <si>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</si>
  <si>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</si>
  <si>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</si>
  <si>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</si>
  <si>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</si>
  <si>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</si>
  <si>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</si>
  <si>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</si>
  <si>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</si>
  <si>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</si>
  <si>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</si>
  <si>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</si>
  <si>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</si>
  <si>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</si>
  <si>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</si>
  <si>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</si>
  <si>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</si>
  <si>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</si>
  <si>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</si>
  <si>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</si>
  <si>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</si>
  <si>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</si>
  <si>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</si>
  <si>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</si>
  <si>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</si>
  <si>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</si>
  <si>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</si>
  <si>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</si>
  <si>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</si>
  <si>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</si>
  <si>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</si>
  <si>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</si>
  <si>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</si>
  <si>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</si>
  <si>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</si>
  <si>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</si>
  <si>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</si>
  <si>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</si>
  <si>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</si>
  <si>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</si>
  <si>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</si>
  <si>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</si>
  <si>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</si>
  <si>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</si>
  <si>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</si>
  <si>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</si>
  <si>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</si>
  <si>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</si>
  <si>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</si>
  <si>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</si>
  <si>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</si>
  <si>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</si>
  <si>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</si>
  <si>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</si>
  <si>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</si>
  <si>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</si>
  <si>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</si>
  <si>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</si>
  <si>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</si>
  <si>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</si>
  <si>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</si>
  <si>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</si>
  <si>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</si>
  <si>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</si>
  <si>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</si>
  <si>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</si>
  <si>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</si>
  <si>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</si>
  <si>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</si>
  <si>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</si>
  <si>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</si>
  <si>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</si>
  <si>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</si>
  <si>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</si>
  <si>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</si>
  <si>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</si>
  <si>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</si>
  <si>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</si>
  <si>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</si>
  <si>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</si>
  <si>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</si>
  <si>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</si>
  <si>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</si>
  <si>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</si>
  <si>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</si>
  <si>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</si>
  <si>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</si>
  <si>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</si>
  <si>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</si>
  <si>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</si>
  <si>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</si>
  <si>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</si>
  <si>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</si>
  <si>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</si>
  <si>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</si>
  <si>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</si>
  <si>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</si>
  <si>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</si>
  <si>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</si>
  <si>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</si>
  <si>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</si>
  <si>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</si>
  <si>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</si>
  <si>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</si>
  <si>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</si>
  <si>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</si>
  <si>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</si>
  <si>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</si>
  <si>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</si>
  <si>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</si>
  <si>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</si>
  <si>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</si>
  <si>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</si>
  <si>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</si>
  <si>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</si>
  <si>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</si>
  <si>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</si>
  <si>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</si>
  <si>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</si>
  <si>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</si>
  <si>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</si>
  <si>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</si>
  <si>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</si>
  <si>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</si>
  <si>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</si>
  <si>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</si>
  <si>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</si>
  <si>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</si>
  <si>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</si>
  <si>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</si>
  <si>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</si>
  <si>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</si>
  <si>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</si>
  <si>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</si>
  <si>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</si>
  <si>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</si>
  <si>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</si>
  <si>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</si>
  <si>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</si>
  <si>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</si>
  <si>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</si>
  <si>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</si>
  <si>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</si>
  <si>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</si>
  <si>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</si>
  <si>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</si>
  <si>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</si>
  <si>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</si>
  <si>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</si>
  <si>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</si>
  <si>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</si>
  <si>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</si>
  <si>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</si>
  <si>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</si>
  <si>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</si>
  <si>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</si>
  <si>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</si>
  <si>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</si>
  <si>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</si>
  <si>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</si>
  <si>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</si>
  <si>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</si>
  <si>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</si>
  <si>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</si>
  <si>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</si>
  <si>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</si>
  <si>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</si>
  <si>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</si>
  <si>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</si>
  <si>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</si>
  <si>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</si>
  <si>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</si>
  <si>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</si>
  <si>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</si>
  <si>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</si>
  <si>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</si>
  <si>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</si>
  <si>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</si>
  <si>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</si>
  <si>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</si>
  <si>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</si>
  <si>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</si>
  <si>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</si>
  <si>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</si>
  <si>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</si>
  <si>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</si>
  <si>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</si>
  <si>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</si>
  <si>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</si>
  <si>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</si>
  <si>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</si>
  <si>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</si>
  <si>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</si>
  <si>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</si>
  <si>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</si>
  <si>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</si>
  <si>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</si>
  <si>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</si>
  <si>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</si>
  <si>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</si>
  <si>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</si>
  <si>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</si>
  <si>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</si>
  <si>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</si>
  <si>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</si>
  <si>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</si>
  <si>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</si>
  <si>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</si>
  <si>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</si>
  <si>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</si>
  <si>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</si>
  <si>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</si>
  <si>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</si>
  <si>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</si>
  <si>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</si>
  <si>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</si>
  <si>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</si>
  <si>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</si>
  <si>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</si>
  <si>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</si>
  <si>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</si>
  <si>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</si>
  <si>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</si>
  <si>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</si>
  <si>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</si>
  <si>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</si>
  <si>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</si>
  <si>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</si>
  <si>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</si>
  <si>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</si>
  <si>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</si>
  <si>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</si>
  <si>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</si>
  <si>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</si>
  <si>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</si>
  <si>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</si>
  <si>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</si>
  <si>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</si>
  <si>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</si>
  <si>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</si>
  <si>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</si>
  <si>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</si>
  <si>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</si>
  <si>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</si>
  <si>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</si>
  <si>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</si>
  <si>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</si>
  <si>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</si>
  <si>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</si>
  <si>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</si>
  <si>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</si>
  <si>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</si>
  <si>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</si>
  <si>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</si>
  <si>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</si>
  <si>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</si>
  <si>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</si>
  <si>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</si>
  <si>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</si>
  <si>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</si>
  <si>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</si>
  <si>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</si>
  <si>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</si>
  <si>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</si>
  <si>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</si>
  <si>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</si>
  <si>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</si>
  <si>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</si>
  <si>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</si>
  <si>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</si>
  <si>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</si>
  <si>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</si>
  <si>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</si>
  <si>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</si>
  <si>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</si>
  <si>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</si>
  <si>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</si>
  <si>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</si>
  <si>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</si>
  <si>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</si>
  <si>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</si>
  <si>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</si>
  <si>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</si>
  <si>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</si>
  <si>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</si>
  <si>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</si>
  <si>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</si>
  <si>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</si>
  <si>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</si>
  <si>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</si>
  <si>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</si>
  <si>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</si>
  <si>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</si>
  <si>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</si>
  <si>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</si>
  <si>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</si>
  <si>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</si>
  <si>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</si>
  <si>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</si>
  <si>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</si>
  <si>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</si>
  <si>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</si>
  <si>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</si>
  <si>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</si>
  <si>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</si>
  <si>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</si>
  <si>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</si>
  <si>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</si>
  <si>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</si>
  <si>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</si>
  <si>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</si>
  <si>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</si>
  <si>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</si>
  <si>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</si>
  <si>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</si>
  <si>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</si>
  <si>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</si>
  <si>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</si>
  <si>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</si>
  <si>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</si>
  <si>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</si>
  <si>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</si>
  <si>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</si>
  <si>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</si>
  <si>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</si>
  <si>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</si>
  <si>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</si>
  <si>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</si>
  <si>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</si>
  <si>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</si>
  <si>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</si>
  <si>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</si>
  <si>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</si>
  <si>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</si>
  <si>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</si>
  <si>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</si>
  <si>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</si>
  <si>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</si>
  <si>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</si>
  <si>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</si>
  <si>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</si>
  <si>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</si>
  <si>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</si>
  <si>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</si>
  <si>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</si>
  <si>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</si>
  <si>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</si>
  <si>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</si>
  <si>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</si>
  <si>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</si>
  <si>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</si>
  <si>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</si>
  <si>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</si>
  <si>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</si>
  <si>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</si>
  <si>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</si>
  <si>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</si>
  <si>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</si>
  <si>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</si>
  <si>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</si>
  <si>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</si>
  <si>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</si>
  <si>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</si>
  <si>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</si>
  <si>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</si>
  <si>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</si>
  <si>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</si>
  <si>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</si>
  <si>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</si>
  <si>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</si>
  <si>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</si>
  <si>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</si>
  <si>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</si>
  <si>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</si>
  <si>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</si>
  <si>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</si>
  <si>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</si>
  <si>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</si>
  <si>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</si>
  <si>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</si>
  <si>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</si>
  <si>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</si>
  <si>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</si>
  <si>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</si>
  <si>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</si>
  <si>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</si>
  <si>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</si>
  <si>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</si>
  <si>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</si>
  <si>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</si>
  <si>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</si>
  <si>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</si>
  <si>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</si>
  <si>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</si>
  <si>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</si>
  <si>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</si>
  <si>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</si>
  <si>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</si>
  <si>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</si>
  <si>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</si>
  <si>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</si>
  <si>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</si>
  <si>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</si>
  <si>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</si>
  <si>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</si>
  <si>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</si>
  <si>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</si>
  <si>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</si>
  <si>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</si>
  <si>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</si>
  <si>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</si>
  <si>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</si>
  <si>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</si>
  <si>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</si>
  <si>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</si>
  <si>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</si>
  <si>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</si>
  <si>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</si>
  <si>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</si>
  <si>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</si>
  <si>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</si>
  <si>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</si>
  <si>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</si>
  <si>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</si>
  <si>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</si>
  <si>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</si>
  <si>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</si>
  <si>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</si>
  <si>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</si>
  <si>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</si>
  <si>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</si>
  <si>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</si>
  <si>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</si>
  <si>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</si>
  <si>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</si>
  <si>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</si>
  <si>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</si>
  <si>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</si>
  <si>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</si>
  <si>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</si>
  <si>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</si>
  <si>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</si>
  <si>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</si>
  <si>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</si>
  <si>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</si>
  <si>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</si>
  <si>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</si>
  <si>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</si>
  <si>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</si>
  <si>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</si>
  <si>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</si>
  <si>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</si>
  <si>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</si>
  <si>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</si>
  <si>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</si>
  <si>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</si>
  <si>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</si>
  <si>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</si>
  <si>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</si>
  <si>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</si>
  <si>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</si>
  <si>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</si>
  <si>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</si>
  <si>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</si>
  <si>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</si>
  <si>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</si>
  <si>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</si>
  <si>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</si>
  <si>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</si>
  <si>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</si>
  <si>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</si>
  <si>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</si>
  <si>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</si>
  <si>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</si>
  <si>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</si>
  <si>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</si>
  <si>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</si>
  <si>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</si>
  <si>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</si>
  <si>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</si>
  <si>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</si>
  <si>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</si>
  <si>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</si>
  <si>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</si>
  <si>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</si>
  <si>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</si>
  <si>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</si>
  <si>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</si>
  <si>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</si>
  <si>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</si>
  <si>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</si>
  <si>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</si>
  <si>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</si>
  <si>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</si>
  <si>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</si>
  <si>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</si>
  <si>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</si>
  <si>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</si>
  <si>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</si>
  <si>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</si>
  <si>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</si>
  <si>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</si>
  <si>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</si>
  <si>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</si>
  <si>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</si>
  <si>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</si>
  <si>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</si>
  <si>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</si>
  <si>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</si>
  <si>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</si>
  <si>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</si>
  <si>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</si>
  <si>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</si>
  <si>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</si>
  <si>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</si>
  <si>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</si>
  <si>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</si>
  <si>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</si>
  <si>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</si>
  <si>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</si>
  <si>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</si>
  <si>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</si>
  <si>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</si>
  <si>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</si>
  <si>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</si>
  <si>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</si>
  <si>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</si>
  <si>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</si>
  <si>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</si>
  <si>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</si>
  <si>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</si>
  <si>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</si>
  <si>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</si>
  <si>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</si>
  <si>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</si>
  <si>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</si>
  <si>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</si>
  <si>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</si>
  <si>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</si>
  <si>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</si>
  <si>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</si>
  <si>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</si>
  <si>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</si>
  <si>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</si>
  <si>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</si>
  <si>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</si>
  <si>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</si>
  <si>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</si>
  <si>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</si>
  <si>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</si>
  <si>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</si>
  <si>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</si>
  <si>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</si>
  <si>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</si>
  <si>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</si>
  <si>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</si>
  <si>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</si>
  <si>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</si>
  <si>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</si>
  <si>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</si>
  <si>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</si>
  <si>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</si>
  <si>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</si>
  <si>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</si>
  <si>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</si>
  <si>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</si>
  <si>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</si>
  <si>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</si>
  <si>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</si>
  <si>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</si>
  <si>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</si>
  <si>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</si>
  <si>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</si>
  <si>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</si>
  <si>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</si>
  <si>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</si>
  <si>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</si>
  <si>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</si>
  <si>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</si>
  <si>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</si>
  <si>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</si>
  <si>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</si>
  <si>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</si>
  <si>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</si>
  <si>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</si>
  <si>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</si>
  <si>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</si>
  <si>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</si>
  <si>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</si>
  <si>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</si>
  <si>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</si>
  <si>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</si>
  <si>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</si>
  <si>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</si>
  <si>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</si>
  <si>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</si>
  <si>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</si>
  <si>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</si>
  <si>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</si>
  <si>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</si>
  <si>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</si>
  <si>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</si>
  <si>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</si>
  <si>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</si>
  <si>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</si>
  <si>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</si>
  <si>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</si>
  <si>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</si>
  <si>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</si>
  <si>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</si>
  <si>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</si>
  <si>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</si>
  <si>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</si>
  <si>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</si>
  <si>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</si>
  <si>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</si>
  <si>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</si>
  <si>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</si>
  <si>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</si>
  <si>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</si>
  <si>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</si>
  <si>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</si>
  <si>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</si>
  <si>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</si>
  <si>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</si>
  <si>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</si>
  <si>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</si>
  <si>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</si>
  <si>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</si>
  <si>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</si>
  <si>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</si>
  <si>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</si>
  <si>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</si>
  <si>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</si>
  <si>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</si>
  <si>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</si>
  <si>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</si>
  <si>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</si>
  <si>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</si>
  <si>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</si>
  <si>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</si>
  <si>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</si>
  <si>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</si>
  <si>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</si>
  <si>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</si>
  <si>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</si>
  <si>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</si>
  <si>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</si>
  <si>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</si>
  <si>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</si>
  <si>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</si>
  <si>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</si>
  <si>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</si>
  <si>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</si>
  <si>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</si>
  <si>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</si>
  <si>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</si>
  <si>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</si>
  <si>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</si>
  <si>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</si>
  <si>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</si>
  <si>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</si>
  <si>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</si>
  <si>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</si>
  <si>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</si>
  <si>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</si>
  <si>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</si>
  <si>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</si>
  <si>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</si>
  <si>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</si>
  <si>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</si>
  <si>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</si>
  <si>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</si>
  <si>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</si>
  <si>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</si>
  <si>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</si>
  <si>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</si>
  <si>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</si>
  <si>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</si>
  <si>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</si>
  <si>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</si>
  <si>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</si>
  <si>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</si>
  <si>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</si>
  <si>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</si>
  <si>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</si>
  <si>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</si>
  <si>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</si>
  <si>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</si>
  <si>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</si>
  <si>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</si>
  <si>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</si>
  <si>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</si>
  <si>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</si>
  <si>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</si>
  <si>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</si>
  <si>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</si>
  <si>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</si>
  <si>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</si>
  <si>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</si>
  <si>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</si>
  <si>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</si>
  <si>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</si>
  <si>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</si>
  <si>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</si>
  <si>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</si>
  <si>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</si>
  <si>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</si>
  <si>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</si>
  <si>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</si>
  <si>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</si>
  <si>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</si>
  <si>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</si>
  <si>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</si>
  <si>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</si>
  <si>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</si>
  <si>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</si>
  <si>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</si>
  <si>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</si>
  <si>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</si>
  <si>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</si>
  <si>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</si>
  <si>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</si>
  <si>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</si>
  <si>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</si>
  <si>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</si>
  <si>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</si>
  <si>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</si>
  <si>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</si>
  <si>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</si>
  <si>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</si>
  <si>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</si>
  <si>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</si>
  <si>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</si>
  <si>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</si>
  <si>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</si>
  <si>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</si>
  <si>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</si>
  <si>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</si>
  <si>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</si>
  <si>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</si>
  <si>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</si>
  <si>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</si>
  <si>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</si>
  <si>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</si>
  <si>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</si>
  <si>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</si>
  <si>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</si>
  <si>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</si>
  <si>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</si>
  <si>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</si>
  <si>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</si>
  <si>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</si>
  <si>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</si>
  <si>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</si>
  <si>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</si>
  <si>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</si>
  <si>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</si>
  <si>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</si>
  <si>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</si>
  <si>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</si>
  <si>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</si>
  <si>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</si>
  <si>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</si>
  <si>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</si>
  <si>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</si>
  <si>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</si>
  <si>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</si>
  <si>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</si>
  <si>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</si>
  <si>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</si>
  <si>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</si>
  <si>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</si>
  <si>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</si>
  <si>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</si>
  <si>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</si>
  <si>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</si>
  <si>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</si>
  <si>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</si>
  <si>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</si>
  <si>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</si>
  <si>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</si>
  <si>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</si>
  <si>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</si>
  <si>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</si>
  <si>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</si>
  <si>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</si>
  <si>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</si>
  <si>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</si>
  <si>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</si>
  <si>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</si>
  <si>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</si>
  <si>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</si>
  <si>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</si>
  <si>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</si>
  <si>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</si>
  <si>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</si>
  <si>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</si>
  <si>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</si>
  <si>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</si>
  <si>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</si>
  <si>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</si>
  <si>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</si>
  <si>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</si>
  <si>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</si>
  <si>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</si>
  <si>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</si>
  <si>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</si>
  <si>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</si>
  <si>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</si>
  <si>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</si>
  <si>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</si>
  <si>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</si>
  <si>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</si>
  <si>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</si>
  <si>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</si>
  <si>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</si>
  <si>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</si>
  <si>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</si>
  <si>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</si>
  <si>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</si>
  <si>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</si>
  <si>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</si>
  <si>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</si>
  <si>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</si>
  <si>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</si>
  <si>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</si>
  <si>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</si>
  <si>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</si>
  <si>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</si>
  <si>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</si>
  <si>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</si>
  <si>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</si>
  <si>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</si>
  <si>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</si>
  <si>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</si>
  <si>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</si>
  <si>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</si>
  <si>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</si>
  <si>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</si>
  <si>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</si>
  <si>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</si>
  <si>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</si>
  <si>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</si>
  <si>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</si>
  <si>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</si>
  <si>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</si>
  <si>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</si>
  <si>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</si>
  <si>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</si>
  <si>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</si>
  <si>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</si>
  <si>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</si>
  <si>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</si>
  <si>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</si>
  <si>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</si>
  <si>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</si>
  <si>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</si>
  <si>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</si>
  <si>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</si>
  <si>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</si>
  <si>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</si>
  <si>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</si>
  <si>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</si>
  <si>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</si>
  <si>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</si>
  <si>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</si>
  <si>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</si>
  <si>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</si>
  <si>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</si>
  <si>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</si>
  <si>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</si>
  <si>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</si>
  <si>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</si>
  <si>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</si>
  <si>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</si>
  <si>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</si>
  <si>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</si>
  <si>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</si>
  <si>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</si>
  <si>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</si>
  <si>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</si>
  <si>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</si>
  <si>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</si>
  <si>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</si>
  <si>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</si>
  <si>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</si>
  <si>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</si>
  <si>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</si>
  <si>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</si>
  <si>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</si>
  <si>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</si>
  <si>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</si>
  <si>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</si>
  <si>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</si>
  <si>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</si>
  <si>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</si>
  <si>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</si>
  <si>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</si>
  <si>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</si>
  <si>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</si>
  <si>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</si>
  <si>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</si>
  <si>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</si>
  <si>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</si>
  <si>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</si>
  <si>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</si>
  <si>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</si>
  <si>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</si>
  <si>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</si>
  <si>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</si>
  <si>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</si>
  <si>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</si>
  <si>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</si>
  <si>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</si>
  <si>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</si>
  <si>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</si>
  <si>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</si>
  <si>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</si>
  <si>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</si>
  <si>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</si>
  <si>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</si>
  <si>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</si>
  <si>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</si>
  <si>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</si>
  <si>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</si>
  <si>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</si>
  <si>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</si>
  <si>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</si>
  <si>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</si>
  <si>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</si>
  <si>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</si>
  <si>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</si>
  <si>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</si>
  <si>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</si>
  <si>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</si>
  <si>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</si>
  <si>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</si>
  <si>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</si>
  <si>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</si>
  <si>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</si>
  <si>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</si>
  <si>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</si>
  <si>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</si>
  <si>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</si>
  <si>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</si>
  <si>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</si>
  <si>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</si>
  <si>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</si>
  <si>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</si>
  <si>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</si>
  <si>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</si>
  <si>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</si>
  <si>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</si>
  <si>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</si>
  <si>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</si>
  <si>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</si>
  <si>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</si>
  <si>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</si>
  <si>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</si>
  <si>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</si>
  <si>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</si>
  <si>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</si>
  <si>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</si>
  <si>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</si>
  <si>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</si>
  <si>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</si>
  <si>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</si>
  <si>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</si>
  <si>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</si>
  <si>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</si>
  <si>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</si>
  <si>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</si>
  <si>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</si>
  <si>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</si>
  <si>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</si>
  <si>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</si>
  <si>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</si>
  <si>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</si>
  <si>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</si>
  <si>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</si>
  <si>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</si>
  <si>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</si>
  <si>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</si>
  <si>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</si>
  <si>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</si>
  <si>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</si>
  <si>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</si>
  <si>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</si>
  <si>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</si>
  <si>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</si>
  <si>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</si>
  <si>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</si>
  <si>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</si>
  <si>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</si>
  <si>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</si>
  <si>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</si>
  <si>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</si>
  <si>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</si>
  <si>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</si>
  <si>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</si>
  <si>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</si>
  <si>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</si>
  <si>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</si>
  <si>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</si>
  <si>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</si>
  <si>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</si>
  <si>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</si>
  <si>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</si>
  <si>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</si>
  <si>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</si>
  <si>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</si>
  <si>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</si>
  <si>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</si>
  <si>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</si>
  <si>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</si>
  <si>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</si>
  <si>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</si>
  <si>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</si>
  <si>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</si>
  <si>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</si>
  <si>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</si>
  <si>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</si>
  <si>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</si>
  <si>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</si>
  <si>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</si>
  <si>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</si>
  <si>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</si>
  <si>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</si>
  <si>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</si>
  <si>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</si>
  <si>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</si>
  <si>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</si>
  <si>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</si>
  <si>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</si>
  <si>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</si>
  <si>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</si>
  <si>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</si>
  <si>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</si>
  <si>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</si>
  <si>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</si>
  <si>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</si>
  <si>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</si>
  <si>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</si>
  <si>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</si>
  <si>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</si>
  <si>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</si>
  <si>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</si>
  <si>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</si>
  <si>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</si>
  <si>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</si>
  <si>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</si>
  <si>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</si>
  <si>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</si>
  <si>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</si>
  <si>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</si>
  <si>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</si>
  <si>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</si>
  <si>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</si>
  <si>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</si>
  <si>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</si>
  <si>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</si>
  <si>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</si>
  <si>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</si>
  <si>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</si>
  <si>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</si>
  <si>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</si>
  <si>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</si>
  <si>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</si>
  <si>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</si>
  <si>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</si>
  <si>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</si>
  <si>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</si>
  <si>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</si>
  <si>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</si>
  <si>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</si>
  <si>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</si>
  <si>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</si>
  <si>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</si>
  <si>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</si>
  <si>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</si>
  <si>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</si>
  <si>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</si>
  <si>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</si>
  <si>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</si>
  <si>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</si>
  <si>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</si>
  <si>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</si>
  <si>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</si>
  <si>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</si>
  <si>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</si>
  <si>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</si>
  <si>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</si>
  <si>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</si>
  <si>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</si>
  <si>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</si>
  <si>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</si>
  <si>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</si>
  <si>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</si>
  <si>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</si>
  <si>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</si>
  <si>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</si>
  <si>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</si>
  <si>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</si>
  <si>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</si>
  <si>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</si>
  <si>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</si>
  <si>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</si>
  <si>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</si>
  <si>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</si>
  <si>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</si>
  <si>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</si>
  <si>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</si>
  <si>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</si>
  <si>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</si>
  <si>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</si>
  <si>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</si>
  <si>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</si>
  <si>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</si>
  <si>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</si>
  <si>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</si>
  <si>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</si>
  <si>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</si>
  <si>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</si>
  <si>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</si>
  <si>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</si>
  <si>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</si>
  <si>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</si>
  <si>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</si>
  <si>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</si>
  <si>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</si>
  <si>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</si>
  <si>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</si>
  <si>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</si>
  <si>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</si>
  <si>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</si>
  <si>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</si>
  <si>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</si>
  <si>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</si>
  <si>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</si>
  <si>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</si>
  <si>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</si>
  <si>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</si>
  <si>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</si>
  <si>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</si>
  <si>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</si>
  <si>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</si>
  <si>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</si>
  <si>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</si>
  <si>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</si>
  <si>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</si>
  <si>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</si>
  <si>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</si>
  <si>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</si>
  <si>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</si>
  <si>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</si>
  <si>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</si>
  <si>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</si>
  <si>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</si>
  <si>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</si>
  <si>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</si>
  <si>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</si>
  <si>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</si>
  <si>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</si>
  <si>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</si>
  <si>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</si>
  <si>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</si>
  <si>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</si>
  <si>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</si>
  <si>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</si>
  <si>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</si>
  <si>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</si>
  <si>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</si>
  <si>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</si>
  <si>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</si>
  <si>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</si>
  <si>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</si>
  <si>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</si>
  <si>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</si>
  <si>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</si>
  <si>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</si>
  <si>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</si>
  <si>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</si>
  <si>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</si>
  <si>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</si>
  <si>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</si>
  <si>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</si>
  <si>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</si>
  <si>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</si>
  <si>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</si>
  <si>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</si>
  <si>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</si>
  <si>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</si>
  <si>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</si>
  <si>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</si>
  <si>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</si>
  <si>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</si>
  <si>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</si>
  <si>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</si>
  <si>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</si>
  <si>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</si>
  <si>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</si>
  <si>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</si>
  <si>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</si>
  <si>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</si>
  <si>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</si>
  <si>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</si>
  <si>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</si>
  <si>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</si>
  <si>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</si>
  <si>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</si>
  <si>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</si>
  <si>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</si>
  <si>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</si>
  <si>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</si>
  <si>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</si>
  <si>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</si>
  <si>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</si>
  <si>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</si>
  <si>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</si>
  <si>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</si>
  <si>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</si>
  <si>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</si>
  <si>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</si>
  <si>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</si>
  <si>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</si>
  <si>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</si>
  <si>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</si>
  <si>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</si>
  <si>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</si>
  <si>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</si>
  <si>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</si>
  <si>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</si>
  <si>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</si>
  <si>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</si>
  <si>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</si>
  <si>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</si>
  <si>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</si>
  <si>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</si>
  <si>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</si>
  <si>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</si>
  <si>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</si>
  <si>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</si>
  <si>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</si>
  <si>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</si>
  <si>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</si>
  <si>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</si>
  <si>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</si>
  <si>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</si>
  <si>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</si>
  <si>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</si>
  <si>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</si>
  <si>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</si>
  <si>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</si>
  <si>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</si>
  <si>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</si>
  <si>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</si>
  <si>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</si>
  <si>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</si>
  <si>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</si>
  <si>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</si>
  <si>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</si>
  <si>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</si>
  <si>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</si>
  <si>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</si>
  <si>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</si>
  <si>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</si>
  <si>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</si>
  <si>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</si>
  <si>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</si>
  <si>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</si>
  <si>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</si>
  <si>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</si>
  <si>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</si>
  <si>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</si>
  <si>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</si>
  <si>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</si>
  <si>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</si>
  <si>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</si>
  <si>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</si>
  <si>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</si>
  <si>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</si>
  <si>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</si>
  <si>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</si>
  <si>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</si>
  <si>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</si>
  <si>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</si>
  <si>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</si>
  <si>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</si>
  <si>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</si>
  <si>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</si>
  <si>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</si>
  <si>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</si>
  <si>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</si>
  <si>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</si>
  <si>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</si>
  <si>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</si>
  <si>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</si>
  <si>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</si>
  <si>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</si>
  <si>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</si>
  <si>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</si>
  <si>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</si>
  <si>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</si>
  <si>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</si>
  <si>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</si>
  <si>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</si>
  <si>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</si>
  <si>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</si>
  <si>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</si>
  <si>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</si>
  <si>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</si>
  <si>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</si>
  <si>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</si>
  <si>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</si>
  <si>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</si>
  <si>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</si>
  <si>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</si>
  <si>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</si>
  <si>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</si>
  <si>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</si>
  <si>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</si>
  <si>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</si>
  <si>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</si>
  <si>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</si>
  <si>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</si>
  <si>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</si>
  <si>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</si>
  <si>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</si>
  <si>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</si>
  <si>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</si>
  <si>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</si>
  <si>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</si>
  <si>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</si>
  <si>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</si>
  <si>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</si>
  <si>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</si>
  <si>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</si>
  <si>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</si>
  <si>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</si>
  <si>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</si>
  <si>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</si>
  <si>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</si>
  <si>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</si>
  <si>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</si>
  <si>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</si>
  <si>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</si>
  <si>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</si>
  <si>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</si>
  <si>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</si>
  <si>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</si>
  <si>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</si>
  <si>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</si>
  <si>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</si>
  <si>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</si>
  <si>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</si>
  <si>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</si>
  <si>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</si>
  <si>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</si>
  <si>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</si>
  <si>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</si>
  <si>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</si>
  <si>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</si>
  <si>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</si>
  <si>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</si>
  <si>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</si>
  <si>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</si>
  <si>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</si>
  <si>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</si>
  <si>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</si>
  <si>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</si>
  <si>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</si>
  <si>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</si>
  <si>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</si>
  <si>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</si>
  <si>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</si>
  <si>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</si>
  <si>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</si>
  <si>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</si>
  <si>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</si>
  <si>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</si>
  <si>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</si>
  <si>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</si>
  <si>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</si>
  <si>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</si>
  <si>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</si>
  <si>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</si>
  <si>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</si>
  <si>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</si>
  <si>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</si>
  <si>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</si>
  <si>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</si>
  <si>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</si>
  <si>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</si>
  <si>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</si>
  <si>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</si>
  <si>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</si>
  <si>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</si>
  <si>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</si>
  <si>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</si>
  <si>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</si>
  <si>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</si>
  <si>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</si>
  <si>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</si>
  <si>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</si>
  <si>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</si>
  <si>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</si>
  <si>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</si>
  <si>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</si>
  <si>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</si>
  <si>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</si>
  <si>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</si>
  <si>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</si>
  <si>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</si>
  <si>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</si>
  <si>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</si>
  <si>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</si>
  <si>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</si>
  <si>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</si>
  <si>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</si>
  <si>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</si>
  <si>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</si>
  <si>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</si>
  <si>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</si>
  <si>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</si>
  <si>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</si>
  <si>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</si>
  <si>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</si>
  <si>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</si>
  <si>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</si>
  <si>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</si>
  <si>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</si>
  <si>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</si>
  <si>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</si>
  <si>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</si>
  <si>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</si>
  <si>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</si>
  <si>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</si>
  <si>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</si>
  <si>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</si>
  <si>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</si>
  <si>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</si>
  <si>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</si>
  <si>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</si>
  <si>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</si>
  <si>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</si>
  <si>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</si>
  <si>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</si>
  <si>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</si>
  <si>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</si>
  <si>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</si>
  <si>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</si>
  <si>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</si>
  <si>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</si>
  <si>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</si>
  <si>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</si>
  <si>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</si>
  <si>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</si>
  <si>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</si>
  <si>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</si>
  <si>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</si>
  <si>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</si>
  <si>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</si>
  <si>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</si>
  <si>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</si>
  <si>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</si>
  <si>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</si>
  <si>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</si>
  <si>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</si>
  <si>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</si>
  <si>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</si>
  <si>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</si>
  <si>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</si>
  <si>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</si>
  <si>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</si>
  <si>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</si>
  <si>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</si>
  <si>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</si>
  <si>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</si>
  <si>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</si>
  <si>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</si>
  <si>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</si>
  <si>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</si>
  <si>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</si>
  <si>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</si>
  <si>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</si>
  <si>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</si>
  <si>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</si>
  <si>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</si>
  <si>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</si>
  <si>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</si>
  <si>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</si>
  <si>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</si>
  <si>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</si>
  <si>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</si>
  <si>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</si>
  <si>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</si>
  <si>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</si>
  <si>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</si>
  <si>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</si>
  <si>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</si>
  <si>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</si>
  <si>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</si>
  <si>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</si>
  <si>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</si>
  <si>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</si>
  <si>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</si>
  <si>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</si>
  <si>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</si>
  <si>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</si>
  <si>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</si>
  <si>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</si>
  <si>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</si>
  <si>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</si>
  <si>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</si>
  <si>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</si>
  <si>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</si>
  <si>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</si>
  <si>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</si>
  <si>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</si>
  <si>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</si>
  <si>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</si>
  <si>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</si>
  <si>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</si>
  <si>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</si>
  <si>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</si>
  <si>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</si>
  <si>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</si>
  <si>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</si>
  <si>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</si>
  <si>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</si>
  <si>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</si>
  <si>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</si>
  <si>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</si>
  <si>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</si>
  <si>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</si>
  <si>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</si>
  <si>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</si>
  <si>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</si>
  <si>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</si>
  <si>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</si>
  <si>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</si>
  <si>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</si>
  <si>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</si>
  <si>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</si>
  <si>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</si>
  <si>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</si>
  <si>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</si>
  <si>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</si>
  <si>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</si>
  <si>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</si>
  <si>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</si>
  <si>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</si>
  <si>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</si>
  <si>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</si>
  <si>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</si>
  <si>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</si>
  <si>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</si>
  <si>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</si>
  <si>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</si>
  <si>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</si>
  <si>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</si>
  <si>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</si>
  <si>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</si>
  <si>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</si>
  <si>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</si>
  <si>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</si>
  <si>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</si>
  <si>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</si>
  <si>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</si>
  <si>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</si>
  <si>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</si>
  <si>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</si>
  <si>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</si>
  <si>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</si>
  <si>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</si>
  <si>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</si>
  <si>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</si>
  <si>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</si>
  <si>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</si>
  <si>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</si>
  <si>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</si>
  <si>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</si>
  <si>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</si>
  <si>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</si>
  <si>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</si>
  <si>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</si>
  <si>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</si>
  <si>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</si>
  <si>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</si>
  <si>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</si>
  <si>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</si>
  <si>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</si>
  <si>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</si>
  <si>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</si>
  <si>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</si>
  <si>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</si>
  <si>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</si>
  <si>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</si>
  <si>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</si>
  <si>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</si>
  <si>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</si>
  <si>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</si>
  <si>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</si>
  <si>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</si>
  <si>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</si>
  <si>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</si>
  <si>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</si>
  <si>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</si>
  <si>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</si>
  <si>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</si>
  <si>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</si>
  <si>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</si>
  <si>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</si>
  <si>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</si>
  <si>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</si>
  <si>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</si>
  <si>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</si>
  <si>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</si>
  <si>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</si>
  <si>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</si>
  <si>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</si>
  <si>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</si>
  <si>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</si>
  <si>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</si>
  <si>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</si>
  <si>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</si>
  <si>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</si>
  <si>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</si>
  <si>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</si>
  <si>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</si>
  <si>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</si>
  <si>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</si>
  <si>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</si>
  <si>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</si>
  <si>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</si>
  <si>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</si>
  <si>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</si>
  <si>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</si>
  <si>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</si>
  <si>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</si>
  <si>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</si>
  <si>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</si>
  <si>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</si>
  <si>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</si>
  <si>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</si>
  <si>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</si>
  <si>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</si>
  <si>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</si>
  <si>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</si>
  <si>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</si>
  <si>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</si>
  <si>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</si>
  <si>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</si>
  <si>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</si>
  <si>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</si>
  <si>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</si>
  <si>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</si>
  <si>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</si>
  <si>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</si>
  <si>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</si>
  <si>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</si>
  <si>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</si>
  <si>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</si>
  <si>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</si>
  <si>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</si>
  <si>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</si>
  <si>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</si>
  <si>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</si>
  <si>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</si>
  <si>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</si>
  <si>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</si>
  <si>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</si>
  <si>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</si>
  <si>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</si>
  <si>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</si>
  <si>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</si>
  <si>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</si>
  <si>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</si>
  <si>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</si>
  <si>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</si>
  <si>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</si>
  <si>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</si>
  <si>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</si>
  <si>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</si>
  <si>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</si>
  <si>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</si>
  <si>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</si>
  <si>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</si>
  <si>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</si>
  <si>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</si>
  <si>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</si>
  <si>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</si>
  <si>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</si>
  <si>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</si>
  <si>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</si>
  <si>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</si>
  <si>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</si>
  <si>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</si>
  <si>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</si>
  <si>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</si>
  <si>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</si>
  <si>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</si>
  <si>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</si>
  <si>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</si>
  <si>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</si>
  <si>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</si>
  <si>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</si>
  <si>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</si>
  <si>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</si>
  <si>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</si>
  <si>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</si>
  <si>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</si>
  <si>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</si>
  <si>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</si>
  <si>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</si>
  <si>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</si>
  <si>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</si>
  <si>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</si>
  <si>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</si>
  <si>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</si>
  <si>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</si>
  <si>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</si>
  <si>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</si>
  <si>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</si>
  <si>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</si>
  <si>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</si>
  <si>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</si>
  <si>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</si>
  <si>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</si>
  <si>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</si>
  <si>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</si>
  <si>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</si>
  <si>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</si>
  <si>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</si>
  <si>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</si>
  <si>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</si>
  <si>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</si>
  <si>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</si>
  <si>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</si>
  <si>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</si>
  <si>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</si>
  <si>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</si>
  <si>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</si>
  <si>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</si>
  <si>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</si>
  <si>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</si>
  <si>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</si>
  <si>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</si>
  <si>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</si>
  <si>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</si>
  <si>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</si>
  <si>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</si>
  <si>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</si>
  <si>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</si>
  <si>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</si>
  <si>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</si>
  <si>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</si>
  <si>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</si>
  <si>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</si>
  <si>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</si>
  <si>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</si>
  <si>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</si>
  <si>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</si>
  <si>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</si>
  <si>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</si>
  <si>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</si>
  <si>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</si>
  <si>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</si>
  <si>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</si>
  <si>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</si>
  <si>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</si>
  <si>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</si>
  <si>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</si>
  <si>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</si>
  <si>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</si>
  <si>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</si>
  <si>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</si>
  <si>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</si>
  <si>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</si>
  <si>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</si>
  <si>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</si>
  <si>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</si>
  <si>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</si>
  <si>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</si>
  <si>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</si>
  <si>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</si>
  <si>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</si>
  <si>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</si>
  <si>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</si>
  <si>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</si>
  <si>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</si>
  <si>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</si>
  <si>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</si>
  <si>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</si>
  <si>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</si>
  <si>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</si>
  <si>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</si>
  <si>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</si>
  <si>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</si>
  <si>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</si>
  <si>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</si>
  <si>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</si>
  <si>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</si>
  <si>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</si>
  <si>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</si>
  <si>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</si>
  <si>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</si>
  <si>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</si>
  <si>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</si>
  <si>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</si>
  <si>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</si>
  <si>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</si>
  <si>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</si>
  <si>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</si>
  <si>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</si>
  <si>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</si>
  <si>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</si>
  <si>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</si>
  <si>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</si>
  <si>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</si>
  <si>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</si>
  <si>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</si>
  <si>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</si>
  <si>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</si>
  <si>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</si>
  <si>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</si>
  <si>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</si>
  <si>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</si>
  <si>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</si>
  <si>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</si>
  <si>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</si>
  <si>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</si>
  <si>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</si>
  <si>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</si>
  <si>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</si>
  <si>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</si>
  <si>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</si>
  <si>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</si>
  <si>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</si>
  <si>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</si>
  <si>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</si>
  <si>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</si>
  <si>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</si>
  <si>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</si>
  <si>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</si>
  <si>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</si>
  <si>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</si>
  <si>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</si>
  <si>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</si>
  <si>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</si>
  <si>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</si>
  <si>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</si>
  <si>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</si>
  <si>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</si>
  <si>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</si>
  <si>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</si>
  <si>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</si>
  <si>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</si>
  <si>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</si>
  <si>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</si>
  <si>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</si>
  <si>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</si>
  <si>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</si>
  <si>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</si>
  <si>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</si>
  <si>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</si>
  <si>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</si>
  <si>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</si>
  <si>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</si>
  <si>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</si>
  <si>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</si>
  <si>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</si>
  <si>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</si>
  <si>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</si>
  <si>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</si>
  <si>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</si>
  <si>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</si>
  <si>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</si>
  <si>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</si>
  <si>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</si>
  <si>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</si>
  <si>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</si>
  <si>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</si>
  <si>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</si>
  <si>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</si>
  <si>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</si>
  <si>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</si>
  <si>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</si>
  <si>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</si>
  <si>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</si>
  <si>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</si>
  <si>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</si>
  <si>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</si>
  <si>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</si>
  <si>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</si>
  <si>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</si>
  <si>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</si>
  <si>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</si>
  <si>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</si>
  <si>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</si>
  <si>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</si>
  <si>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</si>
  <si>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</si>
  <si>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</si>
  <si>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</si>
  <si>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</si>
  <si>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</si>
  <si>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</si>
  <si>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</si>
  <si>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</si>
  <si>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</si>
  <si>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</si>
  <si>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</si>
  <si>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</si>
  <si>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</si>
  <si>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</si>
  <si>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</si>
  <si>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</si>
  <si>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</si>
  <si>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</si>
  <si>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</si>
  <si>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</si>
  <si>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</si>
  <si>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</si>
  <si>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</si>
  <si>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</si>
  <si>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</si>
  <si>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</si>
  <si>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</si>
  <si>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</si>
  <si>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</si>
  <si>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</si>
  <si>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</si>
  <si>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</si>
  <si>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</si>
  <si>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</si>
  <si>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</si>
  <si>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</si>
  <si>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</si>
  <si>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</si>
  <si>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</si>
  <si>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</si>
  <si>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</si>
  <si>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</si>
  <si>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</si>
  <si>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</si>
  <si>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</si>
  <si>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</si>
  <si>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</si>
  <si>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</si>
  <si>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</si>
  <si>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</si>
  <si>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</si>
  <si>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</si>
  <si>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</si>
  <si>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</si>
  <si>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</si>
  <si>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</si>
  <si>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</si>
  <si>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</si>
  <si>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</si>
  <si>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</si>
  <si>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</si>
  <si>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</si>
  <si>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</si>
  <si>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</si>
  <si>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</si>
  <si>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</si>
  <si>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</si>
  <si>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</si>
  <si>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</si>
  <si>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</si>
  <si>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</si>
  <si>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</si>
  <si>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</si>
  <si>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</si>
  <si>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</si>
  <si>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</si>
  <si>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</si>
  <si>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</si>
  <si>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</si>
  <si>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</si>
  <si>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</si>
  <si>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</si>
  <si>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</si>
  <si>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</si>
  <si>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</si>
  <si>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</si>
  <si>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</si>
  <si>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</si>
  <si>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</si>
  <si>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</si>
  <si>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</si>
  <si>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</si>
  <si>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</si>
  <si>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</si>
  <si>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</si>
  <si>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</si>
  <si>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</si>
  <si>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</si>
  <si>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</si>
  <si>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</si>
  <si>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</si>
  <si>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</si>
  <si>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</si>
  <si>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</si>
  <si>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</si>
  <si>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</si>
  <si>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</si>
  <si>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</si>
  <si>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</si>
  <si>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</si>
  <si>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</si>
  <si>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</si>
  <si>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</si>
  <si>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</si>
  <si>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</si>
  <si>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</si>
  <si>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</si>
  <si>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</si>
  <si>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</si>
  <si>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</si>
  <si>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</si>
  <si>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</si>
  <si>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</si>
  <si>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</si>
  <si>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</si>
  <si>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</si>
  <si>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</si>
  <si>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</si>
  <si>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</si>
  <si>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</si>
  <si>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</si>
  <si>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</si>
  <si>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</si>
  <si>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</si>
  <si>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</si>
  <si>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</si>
  <si>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</si>
  <si>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</si>
  <si>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</si>
  <si>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</si>
  <si>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</si>
  <si>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</si>
  <si>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</si>
  <si>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</si>
  <si>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</si>
  <si>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</si>
  <si>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</si>
  <si>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</si>
  <si>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</si>
  <si>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</si>
  <si>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</si>
  <si>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</si>
  <si>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</si>
  <si>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</si>
  <si>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</si>
  <si>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</si>
  <si>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</si>
  <si>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</si>
  <si>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</si>
  <si>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</si>
  <si>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</si>
  <si>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</si>
  <si>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</si>
  <si>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</si>
  <si>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</si>
  <si>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</si>
  <si>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</si>
  <si>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</si>
  <si>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</si>
  <si>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</si>
  <si>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</si>
  <si>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</si>
  <si>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</si>
  <si>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</si>
  <si>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</si>
  <si>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</si>
  <si>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</si>
  <si>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</si>
  <si>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</si>
  <si>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</si>
  <si>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</si>
  <si>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</si>
  <si>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</si>
  <si>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</si>
  <si>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</si>
  <si>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</si>
  <si>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</si>
  <si>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</si>
  <si>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</si>
  <si>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</si>
  <si>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</si>
  <si>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</si>
  <si>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</si>
  <si>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</si>
  <si>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</si>
  <si>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</si>
  <si>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</si>
  <si>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</si>
  <si>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</si>
  <si>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</si>
  <si>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</si>
  <si>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</si>
  <si>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</si>
  <si>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</si>
  <si>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</si>
  <si>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</si>
  <si>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</si>
  <si>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</si>
  <si>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</si>
  <si>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</si>
  <si>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</si>
  <si>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</si>
  <si>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</si>
  <si>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</si>
  <si>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</si>
  <si>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</si>
  <si>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</si>
  <si>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</si>
  <si>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</si>
  <si>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</si>
  <si>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</si>
  <si>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</si>
  <si>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</si>
  <si>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</si>
  <si>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</si>
  <si>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</si>
  <si>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</si>
  <si>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</si>
  <si>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</si>
  <si>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</si>
  <si>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</si>
  <si>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</si>
  <si>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</si>
  <si>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</si>
  <si>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</si>
  <si>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</si>
  <si>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</si>
  <si>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</si>
  <si>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</si>
  <si>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</si>
  <si>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</si>
  <si>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</si>
  <si>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</si>
  <si>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</si>
  <si>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</si>
  <si>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</si>
  <si>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</si>
  <si>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</si>
  <si>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</si>
  <si>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</si>
  <si>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</si>
  <si>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</si>
  <si>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</si>
  <si>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</si>
  <si>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</si>
  <si>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</si>
  <si>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</si>
  <si>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</si>
  <si>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</si>
  <si>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</si>
  <si>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</si>
  <si>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</si>
  <si>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</si>
  <si>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</si>
  <si>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</si>
  <si>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</si>
  <si>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</si>
  <si>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</si>
  <si>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</si>
  <si>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</si>
  <si>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</si>
  <si>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</si>
  <si>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</si>
  <si>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</si>
  <si>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</si>
  <si>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</si>
  <si>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</si>
  <si>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</si>
  <si>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</si>
  <si>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</si>
  <si>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</si>
  <si>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</si>
  <si>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</si>
  <si>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</si>
  <si>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</si>
  <si>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</si>
  <si>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</si>
  <si>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</si>
  <si>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</si>
  <si>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</si>
  <si>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</si>
  <si>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</si>
  <si>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</si>
  <si>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</si>
  <si>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</si>
  <si>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</si>
  <si>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</si>
  <si>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</si>
  <si>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</si>
  <si>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</si>
  <si>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</si>
  <si>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</si>
  <si>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</si>
  <si>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</si>
  <si>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</si>
  <si>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</si>
  <si>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</si>
  <si>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</si>
  <si>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</si>
  <si>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</si>
  <si>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</si>
  <si>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</si>
  <si>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</si>
  <si>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</si>
  <si>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</si>
  <si>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</si>
  <si>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</si>
  <si>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</si>
  <si>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</si>
  <si>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</si>
  <si>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</si>
  <si>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</si>
  <si>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</si>
  <si>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</si>
  <si>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</si>
  <si>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</si>
  <si>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</si>
  <si>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</si>
  <si>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</si>
  <si>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</si>
  <si>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</si>
  <si>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</si>
  <si>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</si>
  <si>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</si>
  <si>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</si>
  <si>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</si>
  <si>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</si>
  <si>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</si>
  <si>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</si>
  <si>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</si>
  <si>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</si>
  <si>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</si>
  <si>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</si>
  <si>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</si>
  <si>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</si>
  <si>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</si>
  <si>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</si>
  <si>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</si>
  <si>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</si>
  <si>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</si>
  <si>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</si>
  <si>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</si>
  <si>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</si>
  <si>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</si>
  <si>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</si>
  <si>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</si>
  <si>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</si>
  <si>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</si>
  <si>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</si>
  <si>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</si>
  <si>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</si>
  <si>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</si>
  <si>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</si>
  <si>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</si>
  <si>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</si>
  <si>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</si>
  <si>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</si>
  <si>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</si>
  <si>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</si>
  <si>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</si>
  <si>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</si>
  <si>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</si>
  <si>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</si>
  <si>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</si>
  <si>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</si>
  <si>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</si>
  <si>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</si>
  <si>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</si>
  <si>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</si>
  <si>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</si>
  <si>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</si>
  <si>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</si>
  <si>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</si>
  <si>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</si>
  <si>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</si>
  <si>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</si>
  <si>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</si>
  <si>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</si>
  <si>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</si>
  <si>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</si>
  <si>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</si>
  <si>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</si>
  <si>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</si>
  <si>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</si>
  <si>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</si>
  <si>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</si>
  <si>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</si>
  <si>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</si>
  <si>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</si>
  <si>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</si>
  <si>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</si>
  <si>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</si>
  <si>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</si>
  <si>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</si>
  <si>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</si>
  <si>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</si>
  <si>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</si>
  <si>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</si>
  <si>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</si>
  <si>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</si>
  <si>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</si>
  <si>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</si>
  <si>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</si>
  <si>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</si>
  <si>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</si>
  <si>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</si>
  <si>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</si>
  <si>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</si>
  <si>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</si>
  <si>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</si>
  <si>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</si>
  <si>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</si>
  <si>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</si>
  <si>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</si>
  <si>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</si>
  <si>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</si>
  <si>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</si>
  <si>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</si>
  <si>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</si>
  <si>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</si>
  <si>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</si>
  <si>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</si>
  <si>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</si>
  <si>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</si>
  <si>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</si>
  <si>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</si>
  <si>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</si>
  <si>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</si>
  <si>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</si>
  <si>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</si>
  <si>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</si>
  <si>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</si>
  <si>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</si>
  <si>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</si>
  <si>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</si>
  <si>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</si>
  <si>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</si>
  <si>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</si>
  <si>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</si>
  <si>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</si>
  <si>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</si>
  <si>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</si>
  <si>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</si>
  <si>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</si>
  <si>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</si>
  <si>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</si>
  <si>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</si>
  <si>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</si>
  <si>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</si>
  <si>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</si>
  <si>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</si>
  <si>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</si>
  <si>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</si>
  <si>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</si>
  <si>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</si>
  <si>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</si>
  <si>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</si>
  <si>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</si>
  <si>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</si>
  <si>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</si>
  <si>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</si>
  <si>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</si>
  <si>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</si>
  <si>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</si>
  <si>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</si>
  <si>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</si>
  <si>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</si>
  <si>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</si>
  <si>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</si>
  <si>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</si>
  <si>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</si>
  <si>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</si>
  <si>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</si>
  <si>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</si>
  <si>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</si>
  <si>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</si>
  <si>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</si>
  <si>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</si>
  <si>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</si>
  <si>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</si>
  <si>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</si>
  <si>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</si>
  <si>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</si>
  <si>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</si>
  <si>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</si>
  <si>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</si>
  <si>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</si>
  <si>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</si>
  <si>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</si>
  <si>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</si>
  <si>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</si>
  <si>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</si>
  <si>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</si>
  <si>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</si>
  <si>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</si>
  <si>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</si>
  <si>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</si>
  <si>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</si>
  <si>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</si>
  <si>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</si>
  <si>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</si>
  <si>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</si>
  <si>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</si>
  <si>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</si>
  <si>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</si>
  <si>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</si>
  <si>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</si>
  <si>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</si>
  <si>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</si>
  <si>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</si>
  <si>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</si>
  <si>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</si>
  <si>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</si>
  <si>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</si>
  <si>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</si>
  <si>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</si>
  <si>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</si>
  <si>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</si>
  <si>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</si>
  <si>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</si>
  <si>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</si>
  <si>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</si>
  <si>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</si>
  <si>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</si>
  <si>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</si>
  <si>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</si>
  <si>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</si>
  <si>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</si>
  <si>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</si>
  <si>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</si>
  <si>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</si>
  <si>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</si>
  <si>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</si>
  <si>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</si>
  <si>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</si>
  <si>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</si>
  <si>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</si>
  <si>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</si>
  <si>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</si>
  <si>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</si>
  <si>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</si>
  <si>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</si>
  <si>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</si>
  <si>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</si>
  <si>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</si>
  <si>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</si>
  <si>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</si>
  <si>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</si>
  <si>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</si>
  <si>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</si>
  <si>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</si>
  <si>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</si>
  <si>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</si>
  <si>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</si>
  <si>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</si>
  <si>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</si>
  <si>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</si>
  <si>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</si>
  <si>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</si>
  <si>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</si>
  <si>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</si>
  <si>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</si>
  <si>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</si>
  <si>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</si>
  <si>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</si>
  <si>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</si>
  <si>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</si>
  <si>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</si>
  <si>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</si>
  <si>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</si>
  <si>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</si>
  <si>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</si>
  <si>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</si>
  <si>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</si>
  <si>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</si>
  <si>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</si>
  <si>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</si>
  <si>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</si>
  <si>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</si>
  <si>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</si>
  <si>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</si>
  <si>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</si>
  <si>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</si>
  <si>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</si>
  <si>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</si>
  <si>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</si>
  <si>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</si>
  <si>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</si>
  <si>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</si>
  <si>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</si>
  <si>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</si>
  <si>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</si>
  <si>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</si>
  <si>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</si>
  <si>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</si>
  <si>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</si>
  <si>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</si>
  <si>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</si>
  <si>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</si>
  <si>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</si>
  <si>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</si>
  <si>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</si>
  <si>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</si>
  <si>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</si>
  <si>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</si>
  <si>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</si>
  <si>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</si>
  <si>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</si>
  <si>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</si>
  <si>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</si>
  <si>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</si>
  <si>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</si>
  <si>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</si>
  <si>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</si>
  <si>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</si>
  <si>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</si>
  <si>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</si>
  <si>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</si>
  <si>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</si>
  <si>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</si>
  <si>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</si>
  <si>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</si>
  <si>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</si>
  <si>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</si>
  <si>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</si>
  <si>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</si>
  <si>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</si>
  <si>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</si>
  <si>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</si>
  <si>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</si>
  <si>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</si>
  <si>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</si>
  <si>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</si>
  <si>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</si>
  <si>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</si>
  <si>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</si>
  <si>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</si>
  <si>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</si>
  <si>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</si>
  <si>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</si>
  <si>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</si>
  <si>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</si>
  <si>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</si>
  <si>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</si>
  <si>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</si>
  <si>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</si>
  <si>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</si>
  <si>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</si>
  <si>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</si>
  <si>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</si>
  <si>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</si>
  <si>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</si>
  <si>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</si>
  <si>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</si>
  <si>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</si>
  <si>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</si>
  <si>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</si>
  <si>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</si>
  <si>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</si>
  <si>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</si>
  <si>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</si>
  <si>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</si>
  <si>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</si>
  <si>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</si>
  <si>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</si>
  <si>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</si>
  <si>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</si>
  <si>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</si>
  <si>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</si>
  <si>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</si>
  <si>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</si>
  <si>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</si>
  <si>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</si>
  <si>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</si>
  <si>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</si>
  <si>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</si>
  <si>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</si>
  <si>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</si>
  <si>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</si>
  <si>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</si>
  <si>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</si>
  <si>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</si>
  <si>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</si>
  <si>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</si>
  <si>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</si>
  <si>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</si>
  <si>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</si>
  <si>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</si>
  <si>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</si>
  <si>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</si>
  <si>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</si>
  <si>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</si>
  <si>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</si>
  <si>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</si>
  <si>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</si>
  <si>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</si>
  <si>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</si>
  <si>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</si>
  <si>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</si>
  <si>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</si>
  <si>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</si>
  <si>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</si>
  <si>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</si>
  <si>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</si>
  <si>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</si>
  <si>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</si>
  <si>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</si>
  <si>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</si>
  <si>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</si>
  <si>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</si>
  <si>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</si>
  <si>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</si>
  <si>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</si>
  <si>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</si>
  <si>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</si>
  <si>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</si>
  <si>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</si>
  <si>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</si>
  <si>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</si>
  <si>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</si>
  <si>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</si>
  <si>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</si>
  <si>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</si>
  <si>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</si>
  <si>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</si>
  <si>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</si>
  <si>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</si>
  <si>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</si>
  <si>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</si>
  <si>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</si>
  <si>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</si>
  <si>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</si>
  <si>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</si>
  <si>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</si>
  <si>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</si>
  <si>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</si>
  <si>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</si>
  <si>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</si>
  <si>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</si>
  <si>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</si>
  <si>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</si>
  <si>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</si>
  <si>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</si>
  <si>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</si>
  <si>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</si>
  <si>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</si>
  <si>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</si>
  <si>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</si>
  <si>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</si>
  <si>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</si>
  <si>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</si>
  <si>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</si>
  <si>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</si>
  <si>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</si>
  <si>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</si>
  <si>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</si>
  <si>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</si>
  <si>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</si>
  <si>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</si>
  <si>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</si>
  <si>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</si>
  <si>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</si>
  <si>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</si>
  <si>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</si>
  <si>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</si>
  <si>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</si>
  <si>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</si>
  <si>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</si>
  <si>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</si>
  <si>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</si>
  <si>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</si>
  <si>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</si>
  <si>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</si>
  <si>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</si>
  <si>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</si>
  <si>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</si>
  <si>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</si>
  <si>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</si>
  <si>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</si>
  <si>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</si>
  <si>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</si>
  <si>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</si>
  <si>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</si>
  <si>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</si>
  <si>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</si>
  <si>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</si>
  <si>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</si>
  <si>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</si>
  <si>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</si>
  <si>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</si>
  <si>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</si>
  <si>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</si>
  <si>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</si>
  <si>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</si>
  <si>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</si>
  <si>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</si>
  <si>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</si>
  <si>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</si>
  <si>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</si>
  <si>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</si>
  <si>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</si>
  <si>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</si>
  <si>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</si>
  <si>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</si>
  <si>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</si>
  <si>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</si>
  <si>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</si>
  <si>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</si>
  <si>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</si>
  <si>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</si>
  <si>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</si>
  <si>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</si>
  <si>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</si>
  <si>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</si>
  <si>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</si>
  <si>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</si>
  <si>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</si>
  <si>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</si>
  <si>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</si>
  <si>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</si>
  <si>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</si>
  <si>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</si>
  <si>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</si>
  <si>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</si>
  <si>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</si>
  <si>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</si>
  <si>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</si>
  <si>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</si>
  <si>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</si>
  <si>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</si>
  <si>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</si>
  <si>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</si>
  <si>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</si>
  <si>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</si>
  <si>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</si>
  <si>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</si>
  <si>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</si>
  <si>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</si>
  <si>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</si>
  <si>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</si>
  <si>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</si>
  <si>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</si>
  <si>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</si>
  <si>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</si>
  <si>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</si>
  <si>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</si>
  <si>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</si>
  <si>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</si>
  <si>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</si>
  <si>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</si>
  <si>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</si>
  <si>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</si>
  <si>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</si>
  <si>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</si>
  <si>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</si>
  <si>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</si>
  <si>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</si>
  <si>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</si>
  <si>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</si>
  <si>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</si>
  <si>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</si>
  <si>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</si>
  <si>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</si>
  <si>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</si>
  <si>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</si>
  <si>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</si>
  <si>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</si>
  <si>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</si>
  <si>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</si>
  <si>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</si>
  <si>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</si>
  <si>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</si>
  <si>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</si>
  <si>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</si>
  <si>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</si>
  <si>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</si>
  <si>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</si>
  <si>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</si>
  <si>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</si>
  <si>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</si>
  <si>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</si>
  <si>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</si>
  <si>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</si>
  <si>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</si>
  <si>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</si>
  <si>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</si>
  <si>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</si>
  <si>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</si>
  <si>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</si>
  <si>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</si>
  <si>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</si>
  <si>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</si>
  <si>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</si>
  <si>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</si>
  <si>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</si>
  <si>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</si>
  <si>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</si>
  <si>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</si>
  <si>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</si>
  <si>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</si>
  <si>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</si>
  <si>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</si>
  <si>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</si>
  <si>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</si>
  <si>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</si>
  <si>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</si>
  <si>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</si>
  <si>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</si>
  <si>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</si>
  <si>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</si>
  <si>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</si>
  <si>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</si>
  <si>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</si>
  <si>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</si>
  <si>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</si>
  <si>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</si>
  <si>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</si>
  <si>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</si>
  <si>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</si>
  <si>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</si>
  <si>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</si>
  <si>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</si>
  <si>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</si>
  <si>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</si>
  <si>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</si>
  <si>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</si>
  <si>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</si>
  <si>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</si>
  <si>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</si>
  <si>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</si>
  <si>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</si>
  <si>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</si>
  <si>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</si>
  <si>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</si>
  <si>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</si>
  <si>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</si>
  <si>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</si>
  <si>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</si>
  <si>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</si>
  <si>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</si>
  <si>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</si>
  <si>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</si>
  <si>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</si>
  <si>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</si>
  <si>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</si>
  <si>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</si>
  <si>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</si>
  <si>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</si>
  <si>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</si>
  <si>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</si>
  <si>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</si>
  <si>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</si>
  <si>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</si>
  <si>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</si>
  <si>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</si>
  <si>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</si>
  <si>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</si>
  <si>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</si>
  <si>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</si>
  <si>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</si>
  <si>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</si>
  <si>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</si>
  <si>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</si>
  <si>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</si>
  <si>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</si>
  <si>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</si>
  <si>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</si>
  <si>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</si>
  <si>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</si>
  <si>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</si>
  <si>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</si>
  <si>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</si>
  <si>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</si>
  <si>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</si>
  <si>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</si>
  <si>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</si>
  <si>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</si>
  <si>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</si>
  <si>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</si>
  <si>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</si>
  <si>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</si>
  <si>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</si>
  <si>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</si>
  <si>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</si>
  <si>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</si>
  <si>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</si>
  <si>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</si>
  <si>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</si>
  <si>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</si>
  <si>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</si>
  <si>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</si>
  <si>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</si>
  <si>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</si>
  <si>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</si>
  <si>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</si>
  <si>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</si>
  <si>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</si>
  <si>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</si>
  <si>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</si>
  <si>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</si>
  <si>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</si>
  <si>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</si>
  <si>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</si>
  <si>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</si>
  <si>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</si>
  <si>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</si>
  <si>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</si>
  <si>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</si>
  <si>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</si>
  <si>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</si>
  <si>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</si>
  <si>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</si>
  <si>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</si>
  <si>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</si>
  <si>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</si>
  <si>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</si>
  <si>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</si>
  <si>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</si>
  <si>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</si>
  <si>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</si>
  <si>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</si>
  <si>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</si>
  <si>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</si>
  <si>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</si>
  <si>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</si>
  <si>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</si>
  <si>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</si>
  <si>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</si>
  <si>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</si>
  <si>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</si>
  <si>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</si>
  <si>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</si>
  <si>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</si>
  <si>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</si>
  <si>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</si>
  <si>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</si>
  <si>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</si>
  <si>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</si>
  <si>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</si>
  <si>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</si>
  <si>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</si>
  <si>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</si>
  <si>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</si>
  <si>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</si>
  <si>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</si>
  <si>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</si>
  <si>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</si>
  <si>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</si>
  <si>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</si>
  <si>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</si>
  <si>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</si>
  <si>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</si>
  <si>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</si>
  <si>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</si>
  <si>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</si>
  <si>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</si>
  <si>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</si>
  <si>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</si>
  <si>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</si>
  <si>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</si>
  <si>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</si>
  <si>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</si>
  <si>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</si>
  <si>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</si>
  <si>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</si>
  <si>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</si>
  <si>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</si>
  <si>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</si>
  <si>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</si>
  <si>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</si>
  <si>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</si>
  <si>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</si>
  <si>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</si>
  <si>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</si>
  <si>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</si>
  <si>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</si>
  <si>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</si>
  <si>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</si>
  <si>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</si>
  <si>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</si>
  <si>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</si>
  <si>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</si>
  <si>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</si>
  <si>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</si>
  <si>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</si>
  <si>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</si>
  <si>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</si>
  <si>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</si>
  <si>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</si>
  <si>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</si>
  <si>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</si>
  <si>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</si>
  <si>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</si>
  <si>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</si>
  <si>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</si>
  <si>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</si>
  <si>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</si>
  <si>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</si>
  <si>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</si>
  <si>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</si>
  <si>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</si>
  <si>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</si>
  <si>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</si>
  <si>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</si>
  <si>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</si>
  <si>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</si>
  <si>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</si>
  <si>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</si>
  <si>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</si>
  <si>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</si>
  <si>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</si>
  <si>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</si>
  <si>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</si>
  <si>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</si>
  <si>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</si>
  <si>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</si>
  <si>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</si>
  <si>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</si>
  <si>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</si>
  <si>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</si>
  <si>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</si>
  <si>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</si>
  <si>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</si>
  <si>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</si>
  <si>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</si>
  <si>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</si>
  <si>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</si>
  <si>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</si>
  <si>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</si>
  <si>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</si>
  <si>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</si>
  <si>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</si>
  <si>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</si>
  <si>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</si>
  <si>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</si>
  <si>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</si>
  <si>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</si>
  <si>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</si>
  <si>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</si>
  <si>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</si>
  <si>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</si>
  <si>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</si>
  <si>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</si>
  <si>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</si>
  <si>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</si>
  <si>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</si>
  <si>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</si>
  <si>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</si>
  <si>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</si>
  <si>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</si>
  <si>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</si>
  <si>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</si>
  <si>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</si>
  <si>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</si>
  <si>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</si>
  <si>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</si>
  <si>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</si>
  <si>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</si>
  <si>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</si>
  <si>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</si>
  <si>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</si>
  <si>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</si>
  <si>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</si>
  <si>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</si>
  <si>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</si>
  <si>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</si>
  <si>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</si>
  <si>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</si>
  <si>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</si>
  <si>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</si>
  <si>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</si>
  <si>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</si>
  <si>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</si>
  <si>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</si>
  <si>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</si>
  <si>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</si>
  <si>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</si>
  <si>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</si>
  <si>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</si>
  <si>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</si>
  <si>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</si>
  <si>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</si>
  <si>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</si>
  <si>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</si>
  <si>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</si>
  <si>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</si>
  <si>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</si>
  <si>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</si>
  <si>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</si>
  <si>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</si>
  <si>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</si>
  <si>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</si>
  <si>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</si>
  <si>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</si>
  <si>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</si>
  <si>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</si>
  <si>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</si>
  <si>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</si>
  <si>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</si>
  <si>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</si>
  <si>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</si>
  <si>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</si>
  <si>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</si>
  <si>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</si>
  <si>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</si>
  <si>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</si>
  <si>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</si>
  <si>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</si>
  <si>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</si>
  <si>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</si>
  <si>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</si>
  <si>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</si>
  <si>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</si>
  <si>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</si>
  <si>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</si>
  <si>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</si>
  <si>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</si>
  <si>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</si>
  <si>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</si>
  <si>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</si>
  <si>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</si>
  <si>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</si>
  <si>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</si>
  <si>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</si>
  <si>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</si>
  <si>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</si>
  <si>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</si>
  <si>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</si>
  <si>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</si>
  <si>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</si>
  <si>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</si>
  <si>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</si>
  <si>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</si>
  <si>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</si>
  <si>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</si>
  <si>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</si>
  <si>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</si>
  <si>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</si>
  <si>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</si>
  <si>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</si>
  <si>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</si>
  <si>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</si>
  <si>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</si>
  <si>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</si>
  <si>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</si>
  <si>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</si>
  <si>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</si>
  <si>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</si>
  <si>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</si>
  <si>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</si>
  <si>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</si>
  <si>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</si>
  <si>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</si>
  <si>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</si>
  <si>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</si>
  <si>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</si>
  <si>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</si>
  <si>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</si>
  <si>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</si>
  <si>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</si>
  <si>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</si>
  <si>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</si>
  <si>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</si>
  <si>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</si>
  <si>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</si>
  <si>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</si>
  <si>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</si>
  <si>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</si>
  <si>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</si>
  <si>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</si>
  <si>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</si>
  <si>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</si>
  <si>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</si>
  <si>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</si>
  <si>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</si>
  <si>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</si>
  <si>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</si>
  <si>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</si>
  <si>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</si>
  <si>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</si>
  <si>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</si>
  <si>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</si>
  <si>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</si>
  <si>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</si>
  <si>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</si>
  <si>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</si>
  <si>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</si>
  <si>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</si>
  <si>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</si>
  <si>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</si>
  <si>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</si>
  <si>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</si>
  <si>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</si>
  <si>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</si>
  <si>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</si>
  <si>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</si>
  <si>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</si>
  <si>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</si>
  <si>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</si>
  <si>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</si>
  <si>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</si>
  <si>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</si>
  <si>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</si>
  <si>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</si>
  <si>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</si>
  <si>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</si>
  <si>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</si>
  <si>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</si>
  <si>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</si>
  <si>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</si>
  <si>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</si>
  <si>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</si>
  <si>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</si>
  <si>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</si>
  <si>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</si>
  <si>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</si>
  <si>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</si>
  <si>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</si>
  <si>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</si>
  <si>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</si>
  <si>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</si>
  <si>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</si>
  <si>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</si>
  <si>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</si>
  <si>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</si>
  <si>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</si>
  <si>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</si>
  <si>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</si>
  <si>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</si>
  <si>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</si>
  <si>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</si>
  <si>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</si>
  <si>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</si>
  <si>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</si>
  <si>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</si>
  <si>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</si>
  <si>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</si>
  <si>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</si>
  <si>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</si>
  <si>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</si>
  <si>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</si>
  <si>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</si>
  <si>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</si>
  <si>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</si>
  <si>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</si>
  <si>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</si>
  <si>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</si>
  <si>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</si>
  <si>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</si>
  <si>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</si>
  <si>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</si>
  <si>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</si>
  <si>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</si>
  <si>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</si>
  <si>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</si>
  <si>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</si>
  <si>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</si>
  <si>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</si>
  <si>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</si>
  <si>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</si>
  <si>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</si>
  <si>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</si>
  <si>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</si>
  <si>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</si>
  <si>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</si>
  <si>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</si>
  <si>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</si>
  <si>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</si>
  <si>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</si>
  <si>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</si>
  <si>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</si>
  <si>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</si>
  <si>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</si>
  <si>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</si>
  <si>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</si>
  <si>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</si>
  <si>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</si>
  <si>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</si>
  <si>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</si>
  <si>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</si>
  <si>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</si>
  <si>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</si>
  <si>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</si>
  <si>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</si>
  <si>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</si>
  <si>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</si>
  <si>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</si>
  <si>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</si>
  <si>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</si>
  <si>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</si>
  <si>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</si>
  <si>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</si>
  <si>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</si>
  <si>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</si>
  <si>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</si>
  <si>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</si>
  <si>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</si>
  <si>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</si>
  <si>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</si>
  <si>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</si>
  <si>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</si>
  <si>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</si>
  <si>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</si>
  <si>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</si>
  <si>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</si>
  <si>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</si>
  <si>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</si>
  <si>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</si>
  <si>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</si>
  <si>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</si>
  <si>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</si>
  <si>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</si>
  <si>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</si>
  <si>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</si>
  <si>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</si>
  <si>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</si>
  <si>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</si>
  <si>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</si>
  <si>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</si>
  <si>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</si>
  <si>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</si>
  <si>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</si>
  <si>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</si>
  <si>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</si>
  <si>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</si>
  <si>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</si>
  <si>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</si>
  <si>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</si>
  <si>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</si>
  <si>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</si>
  <si>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</si>
  <si>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</si>
  <si>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</si>
  <si>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</si>
  <si>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</si>
  <si>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</si>
  <si>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</si>
  <si>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</si>
  <si>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</si>
  <si>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</si>
  <si>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</si>
  <si>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</si>
  <si>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</si>
  <si>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</si>
  <si>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</si>
  <si>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</si>
  <si>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</si>
  <si>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</si>
  <si>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</si>
  <si>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</si>
  <si>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</si>
  <si>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</si>
  <si>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</si>
  <si>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</si>
  <si>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</si>
  <si>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</si>
  <si>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</si>
  <si>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</si>
  <si>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</si>
  <si>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</si>
  <si>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</si>
  <si>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</si>
  <si>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</si>
  <si>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</si>
  <si>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</si>
  <si>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</si>
  <si>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</si>
  <si>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</si>
  <si>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</si>
  <si>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</si>
  <si>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</si>
  <si>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</si>
  <si>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</si>
  <si>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</si>
  <si>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</si>
  <si>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</si>
  <si>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</si>
  <si>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</si>
  <si>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</si>
  <si>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</si>
  <si>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</si>
  <si>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</si>
  <si>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</si>
  <si>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</si>
  <si>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</si>
  <si>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</si>
  <si>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</si>
  <si>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</si>
  <si>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</si>
  <si>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</si>
  <si>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</si>
  <si>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</si>
  <si>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</si>
  <si>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</si>
  <si>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</si>
  <si>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</si>
  <si>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</si>
  <si>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</si>
  <si>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</si>
  <si>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</si>
  <si>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</si>
  <si>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</si>
  <si>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</si>
  <si>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</si>
  <si>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</si>
  <si>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</si>
  <si>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</si>
  <si>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</si>
  <si>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</si>
  <si>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</si>
  <si>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</si>
  <si>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</si>
  <si>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</si>
  <si>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</si>
  <si>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</si>
  <si>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</si>
  <si>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</si>
  <si>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</si>
  <si>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</si>
  <si>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</si>
  <si>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</si>
  <si>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</si>
  <si>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</si>
  <si>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</si>
  <si>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</si>
  <si>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</si>
  <si>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</si>
  <si>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</si>
  <si>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</si>
  <si>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</si>
  <si>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</si>
  <si>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</si>
  <si>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</si>
  <si>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</si>
  <si>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</si>
  <si>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</si>
  <si>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</si>
  <si>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</si>
  <si>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</si>
  <si>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</si>
  <si>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</si>
  <si>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</si>
  <si>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</si>
  <si>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</si>
  <si>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</si>
  <si>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</si>
  <si>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</si>
  <si>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</si>
  <si>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</si>
  <si>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</si>
  <si>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</si>
  <si>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</si>
  <si>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</si>
  <si>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</si>
  <si>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</si>
  <si>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</si>
  <si>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</si>
  <si>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</si>
  <si>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</si>
  <si>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</si>
  <si>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</si>
  <si>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</si>
  <si>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</si>
  <si>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</si>
  <si>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</si>
  <si>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</si>
  <si>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</si>
  <si>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</si>
  <si>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</si>
  <si>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</si>
  <si>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</si>
  <si>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</si>
  <si>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</si>
  <si>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</si>
  <si>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</si>
  <si>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</si>
  <si>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</si>
  <si>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</si>
  <si>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</si>
  <si>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</si>
  <si>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</si>
  <si>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</si>
  <si>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</si>
  <si>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</si>
  <si>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</si>
  <si>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</si>
  <si>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</si>
  <si>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</si>
  <si>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</si>
  <si>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</si>
  <si>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</si>
  <si>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</si>
  <si>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</si>
  <si>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</si>
  <si>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</si>
  <si>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</si>
  <si>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</si>
  <si>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</si>
  <si>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</si>
  <si>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</si>
  <si>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</si>
  <si>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</si>
  <si>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</si>
  <si>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</si>
  <si>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</si>
  <si>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</si>
  <si>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</si>
  <si>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</si>
  <si>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</si>
  <si>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</si>
  <si>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</si>
  <si>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</si>
  <si>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</si>
  <si>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</si>
  <si>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</si>
  <si>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</si>
  <si>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</si>
  <si>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</si>
  <si>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</si>
  <si>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</si>
  <si>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</si>
  <si>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</si>
  <si>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</si>
  <si>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</si>
  <si>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</si>
  <si>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</si>
  <si>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</si>
  <si>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</si>
  <si>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</si>
  <si>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</si>
  <si>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</si>
  <si>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</si>
  <si>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</si>
  <si>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</si>
  <si>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</si>
  <si>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</si>
  <si>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</si>
  <si>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</si>
  <si>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</si>
  <si>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</si>
  <si>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</si>
  <si>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</si>
  <si>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</si>
  <si>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</si>
  <si>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</si>
  <si>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</si>
  <si>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</si>
  <si>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</si>
  <si>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</si>
  <si>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</si>
  <si>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</si>
  <si>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</si>
  <si>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</si>
  <si>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</si>
  <si>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</si>
  <si>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</si>
  <si>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</si>
  <si>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</si>
  <si>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</si>
  <si>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</si>
  <si>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</si>
  <si>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</si>
  <si>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</si>
  <si>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</si>
  <si>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</si>
  <si>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</si>
  <si>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</si>
  <si>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</si>
  <si>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</si>
  <si>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</si>
  <si>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</si>
  <si>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</si>
  <si>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</si>
  <si>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</si>
  <si>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</si>
  <si>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</si>
  <si>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</si>
  <si>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</si>
  <si>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</si>
  <si>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</si>
  <si>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</si>
  <si>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</si>
  <si>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</si>
  <si>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</si>
  <si>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</si>
  <si>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</si>
  <si>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</si>
  <si>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</si>
  <si>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</si>
  <si>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</si>
  <si>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</si>
  <si>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</si>
  <si>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</si>
  <si>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</si>
  <si>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</si>
  <si>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</si>
  <si>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</si>
  <si>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</si>
  <si>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</si>
  <si>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</si>
  <si>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</si>
  <si>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</si>
  <si>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</si>
  <si>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</si>
  <si>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</si>
  <si>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</si>
  <si>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</si>
  <si>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</si>
  <si>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</si>
  <si>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</si>
  <si>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</si>
  <si>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</si>
  <si>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</si>
  <si>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</si>
  <si>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</si>
  <si>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</si>
  <si>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</si>
  <si>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</si>
  <si>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</si>
  <si>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</si>
  <si>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</si>
  <si>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</si>
  <si>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</si>
  <si>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</si>
  <si>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</si>
  <si>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</si>
  <si>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</si>
  <si>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</si>
  <si>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</si>
  <si>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</si>
  <si>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</si>
  <si>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</si>
  <si>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</si>
  <si>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</si>
  <si>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</si>
  <si>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</si>
  <si>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</si>
  <si>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</si>
  <si>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</si>
  <si>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</si>
  <si>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</si>
  <si>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</si>
  <si>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</si>
  <si>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</si>
  <si>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</si>
  <si>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</si>
  <si>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</si>
  <si>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</si>
  <si>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</si>
  <si>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</si>
  <si>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</si>
  <si>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</si>
  <si>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</si>
  <si>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</si>
  <si>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</si>
  <si>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</si>
  <si>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</si>
  <si>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</si>
  <si>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</si>
  <si>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</si>
  <si>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</si>
  <si>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</si>
  <si>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</si>
  <si>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</si>
  <si>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</si>
  <si>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</si>
  <si>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</si>
  <si>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</si>
  <si>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</si>
  <si>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</si>
  <si>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</si>
  <si>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</si>
  <si>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</si>
  <si>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</si>
  <si>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</si>
  <si>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</si>
  <si>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</si>
  <si>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</si>
  <si>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</si>
  <si>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</si>
  <si>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</si>
  <si>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</si>
  <si>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</si>
  <si>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</si>
  <si>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</si>
  <si>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</si>
  <si>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</si>
  <si>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</si>
  <si>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</si>
  <si>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</si>
  <si>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</si>
  <si>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</si>
  <si>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</si>
  <si>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</si>
  <si>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</si>
  <si>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</si>
  <si>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</si>
  <si>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</si>
  <si>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</si>
  <si>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</si>
  <si>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</si>
  <si>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</si>
  <si>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</si>
  <si>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</si>
  <si>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</si>
  <si>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</si>
  <si>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</si>
  <si>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</si>
  <si>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</si>
  <si>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</si>
  <si>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</si>
  <si>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</si>
  <si>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</si>
  <si>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</si>
  <si>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</si>
  <si>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</si>
  <si>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</si>
  <si>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</si>
  <si>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</si>
  <si>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</si>
  <si>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</si>
  <si>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</si>
  <si>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</si>
  <si>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</si>
  <si>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</si>
  <si>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</si>
  <si>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</si>
  <si>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</si>
  <si>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</si>
  <si>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</si>
  <si>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</si>
  <si>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</si>
  <si>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</si>
  <si>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</si>
  <si>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</si>
  <si>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</si>
  <si>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</si>
  <si>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</si>
  <si>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</si>
  <si>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</si>
  <si>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</si>
  <si>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</si>
  <si>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</si>
  <si>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</si>
  <si>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</si>
  <si>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</si>
  <si>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</si>
  <si>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</si>
  <si>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</si>
  <si>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</si>
  <si>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</si>
  <si>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</si>
  <si>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</si>
  <si>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</si>
  <si>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</si>
  <si>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</si>
  <si>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</si>
  <si>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</si>
  <si>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</si>
  <si>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</si>
  <si>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</si>
  <si>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</si>
  <si>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</si>
  <si>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</si>
  <si>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</si>
  <si>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</si>
  <si>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</si>
  <si>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</si>
  <si>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</si>
  <si>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</si>
  <si>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</si>
  <si>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</si>
  <si>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</si>
  <si>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</si>
  <si>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</si>
  <si>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</si>
  <si>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</si>
  <si>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</si>
  <si>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</si>
  <si>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</si>
  <si>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</si>
  <si>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</si>
  <si>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</si>
  <si>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</si>
  <si>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</si>
  <si>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</si>
  <si>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</si>
  <si>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</si>
  <si>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</si>
  <si>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</si>
  <si>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</si>
  <si>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</si>
  <si>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</si>
  <si>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</si>
  <si>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</si>
  <si>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</si>
  <si>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</si>
  <si>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</si>
  <si>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</si>
  <si>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</si>
  <si>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</si>
  <si>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</si>
  <si>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</si>
  <si>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</si>
  <si>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</si>
  <si>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</si>
  <si>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</si>
  <si>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</si>
  <si>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</si>
  <si>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</si>
  <si>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</si>
  <si>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</si>
  <si>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</si>
  <si>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</si>
  <si>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</si>
  <si>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</si>
  <si>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</si>
  <si>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</si>
  <si>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</si>
  <si>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</si>
  <si>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</si>
  <si>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</si>
  <si>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</si>
  <si>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</si>
  <si>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</si>
  <si>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</si>
  <si>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</si>
  <si>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</si>
  <si>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</si>
  <si>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</si>
  <si>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</si>
  <si>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</si>
  <si>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</si>
  <si>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</si>
  <si>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</si>
  <si>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</si>
  <si>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</si>
  <si>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</si>
  <si>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</si>
  <si>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</si>
  <si>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</si>
  <si>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</si>
  <si>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</si>
  <si>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</si>
  <si>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</si>
  <si>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</si>
  <si>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</si>
  <si>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</si>
  <si>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</si>
  <si>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</si>
  <si>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</si>
  <si>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</si>
  <si>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</si>
  <si>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</si>
  <si>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</si>
  <si>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</si>
  <si>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</si>
  <si>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</si>
  <si>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</si>
  <si>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</si>
  <si>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</si>
  <si>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</si>
  <si>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</si>
  <si>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</si>
  <si>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</si>
  <si>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</si>
  <si>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</si>
  <si>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</si>
  <si>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</si>
  <si>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</si>
  <si>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</si>
  <si>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</si>
  <si>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</si>
  <si>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</si>
  <si>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</si>
  <si>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</si>
  <si>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</si>
  <si>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</si>
  <si>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</si>
  <si>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</si>
  <si>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</si>
  <si>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</si>
  <si>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</si>
  <si>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</si>
  <si>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</si>
  <si>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</si>
  <si>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</si>
  <si>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</si>
  <si>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</si>
  <si>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</si>
  <si>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</si>
  <si>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</si>
  <si>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</si>
  <si>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</si>
  <si>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</si>
  <si>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</si>
  <si>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</si>
  <si>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</si>
  <si>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</si>
  <si>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</si>
  <si>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</si>
  <si>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</si>
  <si>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</si>
  <si>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</si>
  <si>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</si>
  <si>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</si>
  <si>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</si>
  <si>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</si>
  <si>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</si>
  <si>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</si>
  <si>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</si>
  <si>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</si>
  <si>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</si>
  <si>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</si>
  <si>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</si>
  <si>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</si>
  <si>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</si>
  <si>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</si>
  <si>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</si>
  <si>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</si>
  <si>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</si>
  <si>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</si>
  <si>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</si>
  <si>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</si>
  <si>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</si>
  <si>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</si>
  <si>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</si>
  <si>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</si>
  <si>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</si>
  <si>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</si>
  <si>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</si>
  <si>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</si>
  <si>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</si>
  <si>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</si>
  <si>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</si>
  <si>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</si>
  <si>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</si>
  <si>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</si>
  <si>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</si>
  <si>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</si>
  <si>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</si>
  <si>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</si>
  <si>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</si>
  <si>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</si>
  <si>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</si>
  <si>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</si>
  <si>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</si>
  <si>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</si>
  <si>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</si>
  <si>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</si>
  <si>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</si>
  <si>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</si>
  <si>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</si>
  <si>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</si>
  <si>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</si>
  <si>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</si>
  <si>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</si>
  <si>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</si>
  <si>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</si>
  <si>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</si>
  <si>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</si>
  <si>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</si>
  <si>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</si>
  <si>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</si>
  <si>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</si>
  <si>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</si>
  <si>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</si>
  <si>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</si>
  <si>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</si>
  <si>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</si>
  <si>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</si>
  <si>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</si>
  <si>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</si>
  <si>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</si>
  <si>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</si>
  <si>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</si>
  <si>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</si>
  <si>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</si>
  <si>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</si>
  <si>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</si>
  <si>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</si>
  <si>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</si>
  <si>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</si>
  <si>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</si>
  <si>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</si>
  <si>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</si>
  <si>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</si>
  <si>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</si>
  <si>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</si>
  <si>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</si>
  <si>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</si>
  <si>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</si>
  <si>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</si>
  <si>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</si>
  <si>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</si>
  <si>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</si>
  <si>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</si>
  <si>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</si>
  <si>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</si>
  <si>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</si>
  <si>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</si>
  <si>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</si>
  <si>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</si>
  <si>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</si>
  <si>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</si>
  <si>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</si>
  <si>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</si>
  <si>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</si>
  <si>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</si>
  <si>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</si>
  <si>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</si>
  <si>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</si>
  <si>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</si>
  <si>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</si>
  <si>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</si>
  <si>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</si>
  <si>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</si>
  <si>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</si>
  <si>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</si>
  <si>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</si>
  <si>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</si>
  <si>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</si>
  <si>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</si>
  <si>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</si>
  <si>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</si>
  <si>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</si>
  <si>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</si>
  <si>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</si>
  <si>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</si>
  <si>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</si>
  <si>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</si>
  <si>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</si>
  <si>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</si>
  <si>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</si>
  <si>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</si>
  <si>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</si>
  <si>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</si>
  <si>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</si>
  <si>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</si>
  <si>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</si>
  <si>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</si>
  <si>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</si>
  <si>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</si>
  <si>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</si>
  <si>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</si>
  <si>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</si>
  <si>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</si>
  <si>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</si>
  <si>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</si>
  <si>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</si>
  <si>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</si>
  <si>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</si>
  <si>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</si>
  <si>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</si>
  <si>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</si>
  <si>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</si>
  <si>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</si>
  <si>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</si>
  <si>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</si>
  <si>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</si>
  <si>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</si>
  <si>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</si>
  <si>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</si>
  <si>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</si>
  <si>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</si>
  <si>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</si>
  <si>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</si>
  <si>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</si>
  <si>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</si>
  <si>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</si>
  <si>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</si>
  <si>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</si>
  <si>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</si>
  <si>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</si>
  <si>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</si>
  <si>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</si>
  <si>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</si>
  <si>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</si>
  <si>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</si>
  <si>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</si>
  <si>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</si>
  <si>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</si>
  <si>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</si>
  <si>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</si>
  <si>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</si>
  <si>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</si>
  <si>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</si>
  <si>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</si>
  <si>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</si>
  <si>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</si>
  <si>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</si>
  <si>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</si>
  <si>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</si>
  <si>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</si>
  <si>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</si>
  <si>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</si>
  <si>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</si>
  <si>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</si>
  <si>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</si>
  <si>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</si>
  <si>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</si>
  <si>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</si>
  <si>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</si>
  <si>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</si>
  <si>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</si>
  <si>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</si>
  <si>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</si>
  <si>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</si>
  <si>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</si>
  <si>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</si>
  <si>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</si>
  <si>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</si>
  <si>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</si>
  <si>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</si>
  <si>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</si>
  <si>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</si>
  <si>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</si>
  <si>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</si>
  <si>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</si>
  <si>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</si>
  <si>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</si>
  <si>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</si>
  <si>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</si>
  <si>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</si>
  <si>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</si>
  <si>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</si>
  <si>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</si>
  <si>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</si>
  <si>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</si>
  <si>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</si>
  <si>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</si>
  <si>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</si>
  <si>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</si>
  <si>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</si>
  <si>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</si>
  <si>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</si>
  <si>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</si>
  <si>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</si>
  <si>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</si>
  <si>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</si>
  <si>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</si>
  <si>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</si>
  <si>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</si>
  <si>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</si>
  <si>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</si>
  <si>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</si>
  <si>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</si>
  <si>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</si>
  <si>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</si>
  <si>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</si>
  <si>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</si>
  <si>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</si>
  <si>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</si>
  <si>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</si>
  <si>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</si>
  <si>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</si>
  <si>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</si>
  <si>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</si>
  <si>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</si>
  <si>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</si>
  <si>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</si>
  <si>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</si>
  <si>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</si>
  <si>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</si>
  <si>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</si>
  <si>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</si>
  <si>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</si>
  <si>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</si>
  <si>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</si>
  <si>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</si>
  <si>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</si>
  <si>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</si>
  <si>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</si>
  <si>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</si>
  <si>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</si>
  <si>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</si>
  <si>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</si>
  <si>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</si>
  <si>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</si>
  <si>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</si>
  <si>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</si>
  <si>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</si>
  <si>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</si>
  <si>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</si>
  <si>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</si>
  <si>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</si>
  <si>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</si>
  <si>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</si>
  <si>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</si>
  <si>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</si>
  <si>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</si>
  <si>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</si>
  <si>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</si>
  <si>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</si>
  <si>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</si>
  <si>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</si>
  <si>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</si>
  <si>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</si>
  <si>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</si>
  <si>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</si>
  <si>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</si>
  <si>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</si>
  <si>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</si>
  <si>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</si>
  <si>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</si>
  <si>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</si>
  <si>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</si>
  <si>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</si>
  <si>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</si>
  <si>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</si>
  <si>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</si>
  <si>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</si>
  <si>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</si>
  <si>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</si>
  <si>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</si>
  <si>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</si>
  <si>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</si>
  <si>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</si>
  <si>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</si>
  <si>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</si>
  <si>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</si>
  <si>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</si>
  <si>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</si>
  <si>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</si>
  <si>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</si>
  <si>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</si>
  <si>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</si>
  <si>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</si>
  <si>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</si>
  <si>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</si>
  <si>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</si>
  <si>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</si>
  <si>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</si>
  <si>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</si>
  <si>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</si>
  <si>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</si>
  <si>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</si>
  <si>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</si>
  <si>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</si>
  <si>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</si>
  <si>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</si>
  <si>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</si>
  <si>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</si>
  <si>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</si>
  <si>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</si>
  <si>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</si>
  <si>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</si>
  <si>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</si>
  <si>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</si>
  <si>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</si>
  <si>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</si>
  <si>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</si>
  <si>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</si>
  <si>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</si>
  <si>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</si>
  <si>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</si>
  <si>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</si>
  <si>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</si>
  <si>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</si>
  <si>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</si>
  <si>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</si>
  <si>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</si>
  <si>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</si>
  <si>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</si>
  <si>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</si>
  <si>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</si>
  <si>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</si>
  <si>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</si>
  <si>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</si>
  <si>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</si>
  <si>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</si>
  <si>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</si>
  <si>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</si>
  <si>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</si>
  <si>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</si>
  <si>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</si>
  <si>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</si>
  <si>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</si>
  <si>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</si>
  <si>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</si>
  <si>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</si>
  <si>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</si>
  <si>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</si>
  <si>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</si>
  <si>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</si>
  <si>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</si>
  <si>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</si>
  <si>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</si>
  <si>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</si>
  <si>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</si>
  <si>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</si>
  <si>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</si>
  <si>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</si>
  <si>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</si>
  <si>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</si>
  <si>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</si>
  <si>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</si>
  <si>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</si>
  <si>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</si>
  <si>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</si>
  <si>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</si>
  <si>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</si>
  <si>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</si>
  <si>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</si>
  <si>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</si>
  <si>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</si>
  <si>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</si>
  <si>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</si>
  <si>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</si>
  <si>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</si>
  <si>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</si>
  <si>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</si>
  <si>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</si>
  <si>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</si>
  <si>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</si>
  <si>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</si>
  <si>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</si>
  <si>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</si>
  <si>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</si>
  <si>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</si>
  <si>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</si>
  <si>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</si>
  <si>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</si>
  <si>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</si>
  <si>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</si>
  <si>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</si>
  <si>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</si>
  <si>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</si>
  <si>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</si>
  <si>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</si>
  <si>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</si>
  <si>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</si>
  <si>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</si>
  <si>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</si>
  <si>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</si>
  <si>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</si>
  <si>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</si>
  <si>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</si>
  <si>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</si>
  <si>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</si>
  <si>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</si>
  <si>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</si>
  <si>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</si>
  <si>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</si>
  <si>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</si>
  <si>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</si>
  <si>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</si>
  <si>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</si>
  <si>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</si>
  <si>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</si>
  <si>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</si>
  <si>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</si>
  <si>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</si>
  <si>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</si>
  <si>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</si>
  <si>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</si>
  <si>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</si>
  <si>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</si>
  <si>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</si>
  <si>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</si>
  <si>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</si>
  <si>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</si>
  <si>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</si>
  <si>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</si>
  <si>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</si>
  <si>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</si>
  <si>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</si>
  <si>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</si>
  <si>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</si>
  <si>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</si>
  <si>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</si>
  <si>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</si>
  <si>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</si>
  <si>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</si>
  <si>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</si>
  <si>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</si>
  <si>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</si>
  <si>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</si>
  <si>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</si>
  <si>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</si>
  <si>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</si>
  <si>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</si>
  <si>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</si>
  <si>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</si>
  <si>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</si>
  <si>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</si>
  <si>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</si>
  <si>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</si>
  <si>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</si>
  <si>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</si>
  <si>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</si>
  <si>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</si>
  <si>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</si>
  <si>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</si>
  <si>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</si>
  <si>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</si>
  <si>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</si>
  <si>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</si>
  <si>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</si>
  <si>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</si>
  <si>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</si>
  <si>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</si>
  <si>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</si>
  <si>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</si>
  <si>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</si>
  <si>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</si>
  <si>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</si>
  <si>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</si>
  <si>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</si>
  <si>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</si>
  <si>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</si>
  <si>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</si>
  <si>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</si>
  <si>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</si>
  <si>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</si>
  <si>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</si>
  <si>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</si>
  <si>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</si>
  <si>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</si>
  <si>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</si>
  <si>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</si>
  <si>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</si>
  <si>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</si>
  <si>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</si>
  <si>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</si>
  <si>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</si>
  <si>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</si>
  <si>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</si>
  <si>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</si>
  <si>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</si>
  <si>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</si>
  <si>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</si>
  <si>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</si>
  <si>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</si>
  <si>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</si>
  <si>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</si>
  <si>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</si>
  <si>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</si>
  <si>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</si>
  <si>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</si>
  <si>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</si>
  <si>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</si>
  <si>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</si>
  <si>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</si>
  <si>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</si>
  <si>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</si>
  <si>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</si>
  <si>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</si>
  <si>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</si>
  <si>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</si>
  <si>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</si>
  <si>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</si>
  <si>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</si>
  <si>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</si>
  <si>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</si>
  <si>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</si>
  <si>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</si>
  <si>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</si>
  <si>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</si>
  <si>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</si>
  <si>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</si>
  <si>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</si>
  <si>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</si>
  <si>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</si>
  <si>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</si>
  <si>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</si>
  <si>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</si>
  <si>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</si>
  <si>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</si>
  <si>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</si>
  <si>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</si>
  <si>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</si>
  <si>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</si>
  <si>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</si>
  <si>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</si>
  <si>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</si>
  <si>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</si>
  <si>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</si>
  <si>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</si>
  <si>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</si>
  <si>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</si>
  <si>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</si>
  <si>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</si>
  <si>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</si>
  <si>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</si>
  <si>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</si>
  <si>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</si>
  <si>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</si>
  <si>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</si>
  <si>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</si>
  <si>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</si>
  <si>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</si>
  <si>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</si>
  <si>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</si>
  <si>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</si>
  <si>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</si>
  <si>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</si>
  <si>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</si>
  <si>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</si>
  <si>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</si>
  <si>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</si>
  <si>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</si>
  <si>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</si>
  <si>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</si>
  <si>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</si>
  <si>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</si>
  <si>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</si>
  <si>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</si>
  <si>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</si>
  <si>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</si>
  <si>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</si>
  <si>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</si>
  <si>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</si>
  <si>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</si>
  <si>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</si>
  <si>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</si>
  <si>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</si>
  <si>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</si>
  <si>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</si>
  <si>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</si>
  <si>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</si>
  <si>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</si>
  <si>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</si>
  <si>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</si>
  <si>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</si>
  <si>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</si>
  <si>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</si>
  <si>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</si>
  <si>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</si>
  <si>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</si>
  <si>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</si>
  <si>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</si>
  <si>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</si>
  <si>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</si>
  <si>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</si>
  <si>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</si>
  <si>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</si>
  <si>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</si>
  <si>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</si>
  <si>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</si>
  <si>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</si>
  <si>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</si>
  <si>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</si>
  <si>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</si>
  <si>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</si>
  <si>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</si>
  <si>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</si>
  <si>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</si>
  <si>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</si>
  <si>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</si>
  <si>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</si>
  <si>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</si>
  <si>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</si>
  <si>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</si>
  <si>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</si>
  <si>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</si>
  <si>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</si>
  <si>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</si>
  <si>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</si>
  <si>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</si>
  <si>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</si>
  <si>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</si>
  <si>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</si>
  <si>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</si>
  <si>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</si>
  <si>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</si>
  <si>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</si>
  <si>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</si>
  <si>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</si>
  <si>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</si>
  <si>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</si>
  <si>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</si>
  <si>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</si>
  <si>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</si>
  <si>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</si>
  <si>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</si>
  <si>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</si>
  <si>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</si>
  <si>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</si>
  <si>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</si>
  <si>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</si>
  <si>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</si>
  <si>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</si>
  <si>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</si>
  <si>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</si>
  <si>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</si>
  <si>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</si>
  <si>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</si>
  <si>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</si>
  <si>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</si>
  <si>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</si>
  <si>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</si>
  <si>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</si>
  <si>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</si>
  <si>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</si>
  <si>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</si>
  <si>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</si>
  <si>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</si>
  <si>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</si>
  <si>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</si>
  <si>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</si>
  <si>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</si>
  <si>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</si>
  <si>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</si>
  <si>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</si>
  <si>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</si>
  <si>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</si>
  <si>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</si>
  <si>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</si>
  <si>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</si>
  <si>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</si>
  <si>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</si>
  <si>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</si>
  <si>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</si>
  <si>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</si>
  <si>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</si>
  <si>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</si>
  <si>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</si>
  <si>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</si>
  <si>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Restored by PG</t>
  </si>
  <si>
    <t xml:space="preserve"> PCM-20250215-00000830 </t>
  </si>
  <si>
    <t>LTE site still down and  site located in aramco area access issue need special permission</t>
  </si>
  <si>
    <t>PCM-20251028-00002201</t>
  </si>
  <si>
    <t xml:space="preserve"> was access issue, The site is located inside a farm, /ETA 60 MIN</t>
  </si>
  <si>
    <t>PCM-20251028-00002341</t>
  </si>
  <si>
    <t xml:space="preserve">Access night issue, Shopping centre and main gate closed, team will check in morning/TEAM WILL CHECK AFTER 9 AM </t>
  </si>
  <si>
    <t>PCM-20251029-00000466</t>
  </si>
  <si>
    <t>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</si>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</sst>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5" totalsRowShown="0" headerRowDxfId="174" dataDxfId="173" headerRowBorderDxfId="171" tableBorderDxfId="172" totalsRowBorderDxfId="170">
  <autoFilter ref="A1:L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5"/>
  <sheetViews>
    <sheetView tabSelected="1" workbookViewId="0">
      <selection activeCell="A5" sqref="A5:X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296.34802303240576</v>
      </c>
      <c r="H2" s="78">
        <v>45662.943402777775</v>
      </c>
      <c r="I2" s="61" t="str">
        <f>IFERROR(VLOOKUP(D2,DB!A:F,6,0),"")</f>
        <v>Generator-SG</v>
      </c>
      <c r="J2" s="61" t="str">
        <f>IFERROR(VLOOKUP(D2,DB!A:G,7,0),"")</f>
        <v>Dead</v>
      </c>
      <c r="K2" s="69" t="s">
        <v>39022</v>
      </c>
      <c r="L2" s="67" t="str">
        <f>IFERROR(VLOOKUP(D2,DB!A:I,9,0),"")</f>
        <v>Latis</v>
      </c>
    </row>
    <row r="3" spans="1:15" ht="28.5" customHeight="1">
      <c r="A3" s="174" t="s">
        <v>39023</v>
      </c>
      <c r="B3" s="134" t="str">
        <f>IFERROR(VLOOKUP(D3,DB!A:K,11,0),"")</f>
        <v>R1</v>
      </c>
      <c r="C3" s="134">
        <v>1</v>
      </c>
      <c r="D3" s="134" t="s">
        <v>8618</v>
      </c>
      <c r="E3" s="135" t="s">
        <v>39021</v>
      </c>
      <c r="F3" s="136">
        <v>45959.069837962961</v>
      </c>
      <c r="G3" s="137">
        <f ca="1">IFERROR(NOW()-F3,"")</f>
        <v>0.22661099537072005</v>
      </c>
      <c r="H3" s="136">
        <v>45958.608993055554</v>
      </c>
      <c r="I3" s="134" t="str">
        <f>IFERROR(VLOOKUP(D3,DB!A:F,6,0),"")</f>
        <v>SCECO</v>
      </c>
      <c r="J3" s="134" t="str">
        <f>IFERROR(VLOOKUP(D3,DB!A:G,7,0),"")</f>
        <v>Good</v>
      </c>
      <c r="K3" s="169" t="s">
        <v>39024</v>
      </c>
      <c r="L3" s="139" t="str">
        <f>IFERROR(VLOOKUP(D3,DB!A:I,9,0),"")</f>
        <v>Latis</v>
      </c>
    </row>
    <row r="4" spans="1:15" ht="39.75" hidden="1" customHeight="1">
      <c r="A4" s="172" t="s">
        <v>39025</v>
      </c>
      <c r="B4" s="134" t="str">
        <f>IFERROR(VLOOKUP(D4,DB!A:K,11,0),"")</f>
        <v>R1</v>
      </c>
      <c r="C4" s="134">
        <v>3</v>
      </c>
      <c r="D4" s="134" t="s">
        <v>19779</v>
      </c>
      <c r="E4" s="135" t="s">
        <v>39021</v>
      </c>
      <c r="F4" s="173">
        <v>45959.095439814817</v>
      </c>
      <c r="G4" s="171">
        <f ca="1">IFERROR(NOW()-F4,"")</f>
        <v>0.20100914351496613</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45959.296448958332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45959.296448958332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45959.296448958332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45959.296448958332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45959.296448958332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45959.296448958332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45959.296448958332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45959.296448958332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45959.296448958332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45959.296448958332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45959.296448958332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45959.296448958332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45959.296448958332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45959.296448958332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45959.296448958332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45959.296448958332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45959.296448958332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45959.296448958332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45959.296448958332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45959.296448958332</v>
      </c>
      <c r="H24" s="136"/>
      <c r="I24" s="134" t="str">
        <f>IFERROR(VLOOKUP(D24,DB!A:F,6,0),"")</f>
        <v/>
      </c>
      <c r="J24" s="134" t="str">
        <f>IFERROR(VLOOKUP(D24,DB!A:G,7,0),"")</f>
        <v/>
      </c>
      <c r="K24" s="138"/>
      <c r="L24" s="139" t="str">
        <f>IFERROR(VLOOKUP(D24,DB!A:I,9,0),"")</f>
        <v/>
      </c>
    </row>
    <row r="25" spans="1:12" ht="15" customHeight="1">
      <c r="A25" s="145"/>
      <c r="B25" s="146" t="str">
        <f>IFERROR(VLOOKUP(D25,DB!A:K,11,0),"")</f>
        <v/>
      </c>
      <c r="C25" s="146"/>
      <c r="D25" s="146"/>
      <c r="E25" s="147"/>
      <c r="F25" s="148"/>
      <c r="G25" s="149">
        <f ca="1">IFERROR(NOW()-F25,"")</f>
        <v>45959.296448958332</v>
      </c>
      <c r="H25" s="148"/>
      <c r="I25" s="146" t="str">
        <f>IFERROR(VLOOKUP(D25,DB!A:F,6,0),"")</f>
        <v/>
      </c>
      <c r="J25" s="146" t="str">
        <f>IFERROR(VLOOKUP(D25,DB!A:G,7,0),"")</f>
        <v/>
      </c>
      <c r="K25" s="150"/>
      <c r="L25" s="151" t="str">
        <f>IFERROR(VLOOKUP(D25,DB!A:I,9,0),"")</f>
        <v/>
      </c>
    </row>
  </sheetData>
  <customSheetViews>
    <customSheetView guid="{F6042A99-DD27-4453-835D-0834D95730CC}" filter="1" showAutoFilter="1">
      <pageMargins left="0" right="0" top="0" bottom="0" header="0" footer="0"/>
      <autoFilter ref="B1:M1" xr:uid="{E4C18850-AD29-4521-B5B2-8805530D6633}"/>
    </customSheetView>
  </customSheetViews>
  <dataValidations count="2">
    <dataValidation allowBlank="1" showInputMessage="1" showErrorMessage="1" sqref="E1" xr:uid="{5DBA255D-CDD9-49FB-AD3C-AF70AB4EE696}"/>
    <dataValidation type="list" allowBlank="1" showInputMessage="1" showErrorMessage="1" sqref="E2:E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134.29661099537043</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0.55436562500108266</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0.52018738425977062</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0.35855543981597293</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7.0523032409255393E-2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45959.296448958332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45959.296448958332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45959.296448958332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45959.296448958332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45959.296448958332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45959.296448958332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45959.296448958332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45959.296448958332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45959.296448958332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45959.296448958332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45959.296448958332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45959.296448958332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45959.296448958332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45959.296448958332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45959.296448958332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45959.296448958332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45959.296448958332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45959.296448958332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45959.296448958332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45959.296448958332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45959.296448958332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45959.296448958332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45959.296448958332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45959.296448958332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45959.296448958332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45959.296448958332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45959.296448958332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45959.296448958332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45959.296448958332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45959.296448958332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45959.296448958332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45959.296448958332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45959.296448958332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45959.296448958332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45959.296448958332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45959.296448958332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45959.296448958332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45959.296448958332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45959.296448958332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45959.296448958332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45959.296448958332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45959.296448958332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45959.296448958332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45959.296448958332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45959.296448958332</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45959.296448958332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45959.296448958332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45959.296448958332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45959.296448958332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45959.296448958332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45959.296448958332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45959.296448958332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45959.296448958332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45959.296448958332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45959.296448958332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45959.296448958332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45959.296448958332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45959.296448958332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45959.296448958332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45959.296448958332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45959.296448958332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45959.296448958332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45959.296448958332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45959.296448958332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45959.296448958332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45959.296448958332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45959.296448958332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45959.296448958332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45959.296448958332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45959.296448958332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45959.296448958332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45959.296448958332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45959.296448958332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45959.296448958332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45959.296448958332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45959.296448958332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45959.296448958332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45959.296448958332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45959.296448958332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45959.296448958332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45959.296448958332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45959.296448958332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45959.296448958332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45959.296448958332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45959.296448958332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45959.296448958332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45959.296448958332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45959.296448958332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45959.296448958332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45959.296448958332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45959.296448958332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45959.296448958332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45959.296448958332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45959.296448958332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45959.296448958332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45959.296448958332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45959.296448958332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45959.296448958332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45959.296448958332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45959.296448958332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45959.296448958332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45959.296448958332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45959.296448958332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45959.296448958332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45959.296448958332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45959.296448958332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45959.296448958332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45959.296448958332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45959.296448958332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45959.296448958332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45959.296448958332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45959.296448958332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45959.296448958332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45959.296448958332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45959.296448958332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45959.296448958332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45959.296448958332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45959.296448958332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45959.296448958332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45959.296448958332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45959.296448958332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45959.296448958332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45959.296448958332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45959.296448958332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45959.296448958332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45959.296448958332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45959.296448958332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45959.296448958332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45959.296448958332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45959.296448958332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45959.296448958332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45959.296448958332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45959.296448958332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45959.296448958332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45959.296448958332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45959.296448958332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45959.296448958332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45959.296448958332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45959.296448958332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45959.296448958332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45959.296448958332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45959.296448958332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45959.296448958332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45959.296448958332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45959.296448958332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45959.296448958332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45959.296448958332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45959.296448958332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45959.296448958332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45959.296448958332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45959.296448958332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45959.296448958332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45959.296448958332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45959.296448958332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45959.296448958332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45959.296448958332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45959.296448958332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45959.296448958332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45959.296448958332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45959.296448958332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45959.296448958332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45959.296448958332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45959.296448958332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45959.296448958332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45959.296448958332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45959.296448958332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45959.296448958332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45959.296448958332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45959.296448958332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45959.296448958332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45959.296448958332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45959.296448958332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45959.296448958332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45959.296448958332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45959.296448958332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45959.296448958332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45959.296448958332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45959.296448958332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45959.296448958332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45959.296448958332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45959.296448958332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45959.296448958332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45959.296448958332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45959.296448958332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45959.296448958332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45959.296448958332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45959.296448958332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45959.296448958332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45959.296448958332</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45959.296448958332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45959.296448958332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45959.296448958332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45959.296448958332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45959.296448958332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45959.296448958332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45959.296448958332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45959.296448958332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45959.296448958332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45959.296448958332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45959.296448958332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45959.296448958332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45959.296448958332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45959.296448958332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45959.296448958332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45959.296448958332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45959.296448958332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45959.296448958332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45959.296448958332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45959.296448958332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45959.296448958332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45959.296448958332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45959.296448958332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45959.296448958332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45959.296448958332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45959.296448958332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45959.296448958332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45959.296448958332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45959.296448958332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45959.296448958332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45959.296448958332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45959.296448958332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45959.296448958332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45959.296448958332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45959.296448958332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45959.296448958332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45959.296448958332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45959.296448958332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45959.296448958332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45959.296448958332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45959.296448958332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45959.296448958332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45959.296448958332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45959.296448958332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45959.296448958332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45959.296448958332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45959.296448958332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45959.296448958332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45959.296448958332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45959.296448958332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45959.296448958332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45959.296448958332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45959.296448958332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45959.296448958332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45959.296448958332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45959.296448958332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45959.296448958332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45959.296448958332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45959.296448958332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45959.296448958332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45959.296448958332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45959.296448958332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45959.296448958332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45959.296448958332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45959.296448958332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45959.296448958332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45959.296448958332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45959.296448958332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45959.296448958332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45959.296448958332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45959.296448958332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45959.296448958332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45959.296448958332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45959.296448958332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45959.296448958332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45959.296448958332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45959.296448958332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45959.296448958332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45959.296448958332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45959.296448958332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45959.296448958332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45959.296448958332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45959.296448958332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45959.296448958332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45959.296448958332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45959.296448958332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45959.296448958332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45959.296448958332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45959.296448958332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45959.296448958332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45959.296448958332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45959.296448958332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45959.296448958332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45959.296448958332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45959.296448958332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45959.296448958332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45959.296448958332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45959.296448958332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45959.296448958332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45959.296448958332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45959.296448958332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45959.296448958332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45959.296448958332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45959.296448958332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45959.296448958332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45959.296448958332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45959.296448958332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45959.296448958332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45959.296448958332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45959.296448958332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45959.296448958332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45959.296448958332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45959.296448958332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45959.296448958332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45959.296448958332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45959.296448958332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45959.296448958332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45959.296448958332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45959.296448958332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45959.296448958332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45959.296448958332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45959.296448958332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45959.296448958332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45959.296448958332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45959.296448958332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45959.296448958332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45959.296448958332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45959.296448958332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45959.296448958332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45959.296448958332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45959.296448958332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45959.296448958332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45959.296448958332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45959.296448958332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45959.296448958332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45959.296448958332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45959.296448958332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45959.296448958332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45959.296448958332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45959.296448958332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45959.296448958332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45959.296448958332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45959.296448958332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45959.296448958332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45959.296448958332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45959.296448958332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45959.296448958332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45959.296448958332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45959.296448958332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45959.296448958332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45959.296448958332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45959.296448958332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45959.296448958332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45959.296448958332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45959.296448958332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45959.296448958332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45959.296448958332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45959.296448958332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45959.296448958332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45959.296448958332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45959.296448958332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45959.296448958332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45959.296448958332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45959.296448958332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45959.296448958332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45959.296448958332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45959.296448958332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45959.296448958332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45959.296448958332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45959.296448958332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45959.296448958332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45959.296448958332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45959.296448958332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45959.296448958332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45959.296448958332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45959.296448958332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45959.296448958332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45959.296448958332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45959.296448958332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45959.296448958332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45959.296448958332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45959.296448958332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45959.296448958332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45959.296448958332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45959.296448958332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45959.296448958332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45959.296448958332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45959.296448958332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45959.296448958332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45959.296448958332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45959.296448958332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45959.296448958332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45959.296448958332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45959.296448958332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45959.296448958332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45959.296448958332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45959.296448958332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45959.296448958332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45959.296448958332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45959.296448958332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45959.296448958332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45959.296448958332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45959.296448958332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45959.296448958332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45959.296448958332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45959.296448958332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45959.296448958332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45959.296448958332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45959.296448958332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45959.296448958332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45959.296448958332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45959.296448958332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45959.296448958332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45959.296448958332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45959.296448958332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45959.296448958332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45959.296448958332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45959.296448958332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45959.296448958332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45959.296448958332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45959.296448958332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45959.296448958332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45959.296448958332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45959.296448958332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45959.296448958332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45959.296448958332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45959.296448958332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45959.296448958332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45959.296448958332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45959.296448958332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45959.296448958332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45959.296448958332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45959.296448958332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45959.296448958332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45959.296448958332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45959.296448958332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45959.296448958332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45959.296448958332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45959.296448958332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45959.296448958332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45959.296448958332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45959.296448958332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45959.296448958332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45959.296448958332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45959.296448958332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45959.296448958332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45959.296448958332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45959.296448958332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45959.296448958332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45959.296448958332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45959.296448958332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45959.296448958332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45959.296448958332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45959.296448958332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45959.296448958332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45959.296448958332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45959.296448958332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45959.296448958332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45959.296448958332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45959.296448958332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45959.296448958332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45959.296448958332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45959.296448958332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45959.296448958332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45959.296448958332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45959.296448958332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45959.296448958332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45959.296448958332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45959.296448958332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45959.296448958332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45959.296448958332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45959.296448958332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45959.296448958332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45959.296448958332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45959.296448958332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45959.296448958332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45959.296448958332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45959.296448958332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45959.296448958332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45959.296448958332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45959.296448958332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45959.296448958332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45959.296448958332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45959.296448958332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45959.296448958332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45959.296448958332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45959.296448958332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45959.296448958332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45959.296448958332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45959.296448958332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45959.296448958332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45959.296448958332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45959.296448958332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45959.296448958332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45959.296448958332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45959.296448958332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45959.296448958332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45959.296448958332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45959.296448958332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45959.296448958332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45959.296448958332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45959.296448958332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45959.296448958332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45959.296448958332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45959.296448958332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45959.296448958332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45959.296448958332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45959.296448958332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45959.296448958332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45959.296448958332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45959.296448958332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45959.296448958332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45959.296448958332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45959.296448958332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45959.296448958332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45959.296448958332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45959.296448958332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45959.296448958332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45959.296448958332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45959.296448958332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45959.296448958332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45959.296448958332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45959.296448958332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45959.296448958332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45959.296448958332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45959.296448958332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45959.296448958332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45959.296448958332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45959.296448958332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45959.296448958332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45959.296448958332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45959.296448958332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45959.296448958332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45959.296448958332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45959.296448958332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45959.296448958332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45959.296448958332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45959.296448958332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45959.296448958332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45959.296448958332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45959.296448958332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45959.296448958332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45959.296448958332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45959.296448958332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45959.296448958332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45959.296448958332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45959.296448958332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45959.296448958332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45959.296448958332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45959.296448958332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45959.296448958332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45959.296448958332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45959.296448958332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45959.296448958332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45959.296448958332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45959.296448958332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45959.296448958332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45959.296448958332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45959.296448958332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45959.296448958332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45959.296448958332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45959.296448958332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45959.296448958332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45959.296448958332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45959.296448958332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45959.296448958332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45959.296448958332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45959.296448958332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45959.296448958332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45959.296448958332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45959.296448958332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45959.296448958332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45959.296448958332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45959.296448958332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45959.296448958332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45959.296448958332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45959.296448958332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45959.296448958332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45959.296448958332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45959.296448958332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45959.296448958332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45959.296448958332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45959.296448958332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45959.296448958332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45959.296448958332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45959.296448958332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45959.296448958332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45959.296448958332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45959.296448958332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45959.296448958332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45959.296448958332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45959.296448958332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45959.296448958332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45959.296448958332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45959.296448958332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45959.296448958332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45959.296448958332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45959.296448958332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45959.296448958332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45959.296448958332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45959.296448958332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45959.296448958332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45959.296448958332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45959.296448958332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45959.296448958332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45959.296448958332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45959.296448958332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45959.296448958332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45959.296448958332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45959.296448958332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45959.296448958332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45959.296448958332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45959.296448958332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45959.296448958332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45959.296448958332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45959.296448958332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45959.296448958332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45959.296448958332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45959.296448958332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45959.296448958332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45959.296448958332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45959.296448958332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45959.296448958332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45959.296448958332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45959.296448958332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45959.296448958332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45959.296448958332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45959.296448958332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45959.296448958332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45959.296448958332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45959.296448958332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45959.296448958332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45959.296448958332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45959.296448958332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45959.296448958332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45959.296448958332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45959.296448958332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45959.296448958332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45959.296448958332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45959.296448958332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45959.296448958332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45959.296448958332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45959.296448958332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45959.296448958332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45959.296448958332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45959.296448958332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45959.296448958332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45959.296448958332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45959.296448958332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45959.296448958332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45959.296448958332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45959.296448958332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45959.296448958332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45959.296448958332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45959.296448958332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45959.296448958332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45959.296448958332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45959.296448958332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45959.296448958332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45959.296448958332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45959.296448958332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45959.296448958332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45959.296448958332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45959.296448958332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45959.296448958332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45959.296448958332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45959.296448958332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45959.296448958332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45959.296448958332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45959.296448958332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45959.296448958332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45959.296448958332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45959.296448958332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45959.296448958332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45959.296448958332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45959.296448958332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45959.296448958332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45959.296448958332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45959.296448958332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45959.296448958332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45959.296448958332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45959.296448958332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45959.296448958332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45959.296448958332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45959.296448958332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45959.296448958332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45959.296448958332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45959.296448958332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45959.296448958332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45959.296448958332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45959.296448958332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45959.296448958332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45959.296448958332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45959.296448958332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45959.296448958332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45959.296448958332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45959.296448958332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45959.296448958332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45959.296448958332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45959.296448958332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45959.296448958332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45959.296448958332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45959.296448958332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45959.296448958332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45959.296448958332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45959.296448958332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45959.296448958332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45959.296448958332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45959.296448958332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45959.296448958332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45959.296448958332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45959.296448958332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45959.296448958332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45959.296448958332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45959.296448958332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45959.296448958332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45959.296448958332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45959.296448958332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45959.296448958332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45959.296448958332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45959.296448958332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45959.296448958332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45959.296448958332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45959.296448958332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45959.296448958332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45959.296448958332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45959.296448958332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45959.296448958332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45959.296448958332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45959.296448958332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45959.296448958332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45959.296448958332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45959.296448958332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45959.296448958332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45959.296448958332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45959.296448958332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45959.296448958332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45959.296448958332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45959.296448958332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45959.296448958332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45959.296448958332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45959.296448958332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45959.296448958332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45959.296448958332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45959.296448958332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45959.296448958332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45959.296448958332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45959.296448958332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45959.296448958332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45959.296448958332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45959.296448958332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45959.296448958332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45959.296448958332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45959.296448958332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45959.296448958332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45959.296448958332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45959.296448958332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45959.296448958332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45959.296448958332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45959.296448958332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45959.296448958332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45959.296448958332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45959.296448958332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45959.296448958332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45959.296448958332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45959.296448958332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45959.296448958332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45959.296448958332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45959.296448958332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45959.296448958332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45959.296448958332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45959.296448958332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45959.296448958332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45959.296448958332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45959.296448958332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45959.296448958332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45959.296448958332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45959.296448958332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45959.296448958332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45959.296448958332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45959.296448958332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45959.296448958332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45959.296448958332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45959.296448958332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45959.296448958332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45959.296448958332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45959.296448958332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45959.296448958332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45959.296448958332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45959.296448958332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45959.296448958332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45959.296448958332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45959.296448958332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45959.296448958332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45959.296448958332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45959.296448958332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45959.296448958332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45959.296448958332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45959.296448958332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45959.296448958332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45959.296448958332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45959.296448958332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45959.296448958332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45959.296448958332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45959.296448958332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45959.296448958332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45959.296448958332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45959.296448958332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45959.296448958332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45959.296448958332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45959.296448958332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45959.296448958332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45959.296448958332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45959.296448958332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45959.296448958332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45959.296448958332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45959.296448958332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45959.296448958332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45959.296448958332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45959.296448958332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45959.296448958332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45959.296448958332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45959.296448958332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45959.296448958332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45959.296448958332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45959.296448958332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45959.296448958332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45959.296448958332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45959.296448958332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45959.296448958332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45959.296448958332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45959.296448958332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45959.296448958332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45959.296448958332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45959.296448958332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45959.296448958332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45959.296448958332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45959.296448958332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45959.296448958332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45959.296448958332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45959.296448958332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45959.296448958332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45959.296448958332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45959.296448958332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45959.296448958332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45959.296448958332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45959.296448958332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45959.296448958332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45959.296448958332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45959.296448958332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45959.296448958332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45959.296448958332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45959.296448958332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45959.296448958332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45959.296448958332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45959.296448958332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45959.296448958332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45959.296448958332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45959.296448958332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45959.296448958332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45959.296448958332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45959.296448958332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45959.296448958332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45959.296448958332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45959.296448958332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45959.296448958332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45959.296448958332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45959.296448958332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45959.296448958332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45959.296448958332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45959.296448958332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45959.296448958332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45959.296448958332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45959.296448958332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45959.296448958332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45959.296448958332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45959.296448958332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45959.296448958332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45959.296448958332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45959.296448958332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45959.296448958332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45959.296448958332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45959.296448958332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45959.296448958332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45959.296448958332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45959.296448958332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45959.296448958332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45959.296448958332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45959.296448958332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45959.296448958332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45959.296448958332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45959.296448958332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45959.296448958332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45959.296448958332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45959.296448958332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45959.296448958332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45959.296448958332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45959.296448958332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45959.296448958332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45959.296448958332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45959.296448958332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45959.296448958332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45959.296448958332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45959.296448958332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45959.296448958332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45959.296448958332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45959.296448958332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45959.296448958332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45959.296448958332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45959.296448958332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45959.296448958332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45959.296448958332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45959.296448958332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45959.296448958332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45959.296448958332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45959.296448958332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45959.296448958332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45959.296448958332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45959.296448958332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45959.296448958332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45959.296448958332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45959.296448958332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45959.296448958332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45959.296448958332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45959.296448958332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45959.296448958332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45959.296448958332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45959.296448958332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45959.296448958332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45959.296448958332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45959.296448958332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45959.296448958332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45959.296448958332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45959.296448958332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45959.296448958332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45959.296448958332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45959.296448958332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45959.296448958332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45959.296448958332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45959.296448958332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45959.296448958332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45959.296448958332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45959.296448958332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45959.296448958332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45959.296448958332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45959.296448958332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45959.296448958332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45959.296448958332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45959.296448958332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45959.296448958332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45959.296448958332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45959.296448958332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45959.296448958332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45959.296448958332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45959.296448958332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45959.296448958332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45959.296448958332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45959.296448958332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45959.296448958332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45959.296448958332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45959.296448958332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45959.296448958332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45959.296448958332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45959.296448958332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45959.296448958332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45959.296448958332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45959.296448958332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45959.296448958332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45959.296448958332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45959.296448958332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45959.296448958332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45959.296448958332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45959.296448958332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45959.296448958332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45959.296448958332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45959.296448958332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45959.296448958332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45959.296448958332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45959.296448958332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45959.296448958332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45959.296448958332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45959.296448958332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45959.296448958332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45959.296448958332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45959.296448958332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45959.296448958332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45959.296448958332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45959.296448958332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45959.296448958332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45959.296448958332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45959.296448958332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45959.296448958332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45959.296448958332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45959.296448958332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45959.296448958332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45959.296448958332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45959.296448958332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45959.296448958332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45959.296448958332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45959.296448958332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45959.296448958332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45959.296448958332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45959.296448958332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45959.296448958332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45959.296448958332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45959.296448958332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45959.296448958332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45959.296448958332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45959.296448958332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45959.296448958332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45959.296448958332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45959.296448958332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45959.296448958332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45959.296448958332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45959.296448958332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45959.296448958332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45959.296448958332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45959.296448958332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45959.296448958332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45959.296448958332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45959.296448958332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45959.296448958332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45959.296448958332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45959.296448958332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45959.296448958332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45959.296448958332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45959.296448958332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45959.296448958332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45959.296448958332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45959.296448958332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45959.296448958332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45959.296448958332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45959.296448958332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45959.296448958332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45959.296448958332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45959.296448958332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45959.296448958332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45959.296448958332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45959.296448958332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45959.296448958332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45959.296448958332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45959.296448958332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45959.296448958332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45959.296448958332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45959.296448958332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45959.296448958332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45959.296448958332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45959.296448958332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45959.296448958332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45959.296448958332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45959.296448958332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45959.296448958332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45959.296448958332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45959.296448958332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45959.296448958332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45959.296448958332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45959.296448958332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45959.296448958332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45959.296448958332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45959.296448958332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45959.296448958332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45959.296448958332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45959.296448958332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45959.296448958332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45959.296448958332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45959.296448958332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45959.296448958332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45959.296448958332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45959.296448958332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45959.296448958332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45959.296448958332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45959.296448958332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45959.296448958332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45959.296448958332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45959.296448958332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45959.296448958332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45959.296448958332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45959.296448958332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45959.296448958332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45959.296448958332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45959.296448958332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45959.296448958332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45959.296448958332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45959.296448958332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45959.296448958332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45959.296448958332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45959.296448958332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45959.296448958332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45959.296448958332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45959.296448958332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45959.296448958332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45959.296448958332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45959.296448958332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45959.296448958332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45959.296448958332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45959.296448958332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45959.296448958332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45959.296448958332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45959.296448958332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45959.296448958332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45959.296448958332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45959.296448958332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45959.296448958332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45959.296448958332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45959.296448958332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45959.296448958332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45959.296448958332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45959.296448958332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45959.296448958332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45959.296448958332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45959.296448958332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45959.296448958332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45959.296448958332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45959.296448958332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45959.296448958332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45959.296448958332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45959.296448958332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45959.296448958332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45959.296448958332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45959.296448958332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45959.296448958332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45959.296448958332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45959.296448958332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45959.296448958332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45959.296448958332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45959.296448958332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45959.296448958332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45959.296448958332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45959.296448958332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45959.296448958332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45959.296448958332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45959.296448958332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45959.296448958332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45959.296448958332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45959.296448958332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45959.296448958332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45959.296448958332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45959.296448958332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45959.296448958332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45959.296448958332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45959.296448958332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45959.296448958332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45959.296448958332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45959.296448958332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45959.296448958332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45959.296448958332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45959.296448958332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45959.296448958332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45959.296448958332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45959.296448958332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45959.296448958332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45959.296448958332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45959.296448958332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45959.296448958332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45959.296448958332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45959.296448958332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45959.296448958332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45959.296448958332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45959.296448958332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45959.296448958332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45959.296448958332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45959.296448958332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45959.296448958332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45959.296448958332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45959.296448958332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45959.296448958332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45959.296448958332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45959.296448958332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45959.296448958332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45959.296448958332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45959.296448958332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45959.296448958332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45959.296448958332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45959.296448958332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45959.296448958332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45959.296448958332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45959.296448958332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45959.296448958332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45959.296448958332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45959.296448958332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45959.296448958332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45959.296448958332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45959.296448958332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45959.296448958332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45959.296448958332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45959.296448958332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45959.296448958332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45959.296448958332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45959.296448958332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45959.296448958332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45959.296448958332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45959.296448958332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45959.296448958332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45959.296448958332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45959.296448958332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45959.296448958332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45959.296448958332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45959.296448958332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45959.296448958332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45959.296448958332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45959.296448958332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45959.296448958332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45959.296448958332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45959.296448958332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45959.296448958332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45959.296448958332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45959.296448958332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45959.296448958332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45959.296448958332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45959.296448958332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45959.296448958332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45959.296448958332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45959.296448958332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45959.296448958332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45959.296448958332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45959.296448958332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45959.296448958332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45959.296448958332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45959.296448958332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45959.296448958332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45959.296448958332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45959.296448958332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45959.296448958332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45959.296448958332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45959.296448958332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45959.296448958332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45959.296448958332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45959.296448958332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45959.296448958332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45959.296448958332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45959.296448958332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45959.296448958332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45959.296448958332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45959.296448958332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45959.296448958332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45959.296448958332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45959.296448958332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45959.296448958332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45959.296448958332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45959.296448958332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45959.296448958332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45959.296448958332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45959.296448958332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45959.296448958332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45959.296448958332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45959.296448958332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45959.296448958332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45959.296448958332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45959.296448958332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45959.296448958332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45959.296448958332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45959.296448958332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45959.296448958332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45959.296448958332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45959.296448958332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45959.296448958332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45959.296448958332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45959.296448958332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45959.296448958332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45959.296448958332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45959.296448958332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45959.296448958332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45959.296448958332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45959.296448958332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45959.296448958332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45959.296448958332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45959.296448958332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45959.296448958332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45959.296448958332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45959.296448958332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45959.296448958332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45959.296448958332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45959.296448958332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45959.296448958332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45959.296448958332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45959.296448958332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45959.296448958332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45959.296448958332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45959.296448958332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45959.296448958332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45959.296448958332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45959.296448958332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45959.296448958332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45959.296448958332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45959.296448958332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45959.296448958332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45959.296448958332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45959.296448958332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45959.296448958332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45959.296448958332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45959.296448958332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45959.296448958332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45959.296448958332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45959.296448958332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45959.296448958332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45959.296448958332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45959.296448958332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45959.296448958332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45959.296448958332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45959.296448958332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45959.296448958332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45959.296448958332</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255.8157313657357</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0.42075451388518559</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0.37214340277569136</v>
      </c>
      <c r="H4" s="123">
        <v>45958.887465277781</v>
      </c>
      <c r="I4" s="119" t="str">
        <f>IFERROR(VLOOKUP(D4,DB!A:F,6,0),"")</f>
        <v>SCECO</v>
      </c>
      <c r="J4" s="119" t="str">
        <f>IFERROR(VLOOKUP(D4,DB!A:G,7,0),"")</f>
        <v>In progress</v>
      </c>
      <c r="K4" s="125" t="s">
        <v>39122</v>
      </c>
      <c r="L4" s="121" t="str">
        <f>IFERROR(VLOOKUP(D4,DB!A:I,9,0),"")</f>
        <v>Latis</v>
      </c>
    </row>
    <row r="5" spans="1:16" ht="15" customHeight="1">
      <c r="A5" s="119" t="s">
        <v>39123</v>
      </c>
      <c r="B5" s="119" t="str">
        <f>IFERROR(VLOOKUP(D5,DB!A:K,11,0),"")</f>
        <v>R4</v>
      </c>
      <c r="C5" s="120">
        <v>1</v>
      </c>
      <c r="D5" s="121" t="s">
        <v>29919</v>
      </c>
      <c r="E5" s="98" t="s">
        <v>39021</v>
      </c>
      <c r="F5" s="123">
        <v>45959.229861111111</v>
      </c>
      <c r="G5" s="124">
        <f ca="1">IFERROR(NOW()-F5,"")</f>
        <v>6.6587847220944241E-2</v>
      </c>
      <c r="H5" s="123">
        <v>45959.224282407406</v>
      </c>
      <c r="I5" s="119" t="str">
        <f>IFERROR(VLOOKUP(D5,DB!A:F,6,0),"")</f>
        <v>SCECO</v>
      </c>
      <c r="J5" s="119" t="str">
        <f>IFERROR(VLOOKUP(D5,DB!A:G,7,0),"")</f>
        <v>Good+Vandalized</v>
      </c>
      <c r="K5" s="125" t="s">
        <v>39124</v>
      </c>
      <c r="L5" s="121" t="str">
        <f>IFERROR(VLOOKUP(D5,DB!A:I,9,0),"")</f>
        <v>Latis</v>
      </c>
    </row>
    <row r="6" spans="1:16" ht="15" customHeight="1">
      <c r="A6" s="119"/>
      <c r="B6" s="119" t="str">
        <f>IFERROR(VLOOKUP(D6,DB!A:K,11,0),"")</f>
        <v/>
      </c>
      <c r="C6" s="120"/>
      <c r="D6" s="94"/>
      <c r="E6" s="98"/>
      <c r="F6" s="123"/>
      <c r="G6" s="124">
        <f ca="1">IFERROR(NOW()-F6,"")</f>
        <v>45959.296448958332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45959.296448958332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45959.296448958332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45959.296448958332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45959.296448958332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45959.296448958332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45959.296448958332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45959.296448958332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45959.296448958332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45959.296448958332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45959.296448958332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45959.296448958332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45959.296448958332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45959.296448958332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45959.296448958332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45959.296448958332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45959.296448958332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45959.296448958332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45959.296448958332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45959.296448958332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45959.296448958332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45959.296448958332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45959.296448958332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45959.296448958332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45959.296448958332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45959.296448958332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45959.296448958332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45959.296448958332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45959.296448958332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45959.296448958332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45959.296448958332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45959.296448958332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45959.296448958332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45959.296448958332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45959.296448958332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45959.296448958332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45959.296448958332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45959.296448958332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45959.296448958332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45959.296448958332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45959.296448958332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45959.296448958332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45959.296448958332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45959.296448958332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45959.296448958332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45959.296448958332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45959.296448958332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45959.296448958332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45959.296448958332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45959.296448958332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45959.296448958332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45959.296448958332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45959.296448958332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45959.296448958332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45959.296448958332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45959.296448958332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45959.296448958332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45959.296448958332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45959.296448958332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45959.296448958332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45959.296448958332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45959.296448958332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45959.296448958332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45959.296448958332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45959.296448958332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45959.296448958332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45959.296448958332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45959.296448958332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45959.296448958332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45959.296448958332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45959.296448958332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45959.296448958332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45959.296448958332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45959.296448958332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45959.296448958332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45959.296448958332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45959.296448958332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45959.296448958332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45959.296448958332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45959.296448958332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45959.296448958332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45959.296448958332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45959.296448958332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45959.296448958332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45959.296448958332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45959.296448958332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45959.296448958332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45959.296448958332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45959.296448958332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45959.296448958332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45959.296448958332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45959.296448958332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45959.296448958332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45959.296448958332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45959.296448958332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45959.296448958332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45959.296448958332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45959.296448958332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45959.296448958332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45959.296448958332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45959.296448958332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45959.296448958332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45959.296448958332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45959.296448958332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45959.296448958332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45959.296448958332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45959.296448958332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45959.296448958332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45959.296448958332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45959.296448958332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45959.296448958332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45959.296448958332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45959.296448958332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45959.296448958332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45959.296448958332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45959.296448958332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45959.296448958332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45959.296448958332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45959.296448958332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45959.296448958332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45959.296448958332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45959.296448958332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45959.296448958332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45959.296448958332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45959.296448958332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45959.296448958332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45959.296448958332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45959.296448958332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45959.296448958332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45959.296448958332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45959.296448958332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45959.296448958332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45959.296448958332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45959.296448958332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45959.296448958332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45959.296448958332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45959.296448958332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45959.296448958332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45959.296448958332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45959.296448958332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45959.296448958332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45959.296448958332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45959.296448958332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45959.296448958332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45959.296448958332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45959.296448958332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45959.296448958332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45959.296448958332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45959.296448958332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45959.296448958332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45959.296448958332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45959.296448958332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45959.296448958332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45959.296448958332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45959.296448958332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45959.296448958332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45959.296448958332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45959.296448958332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45959.296448958332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45959.296448958332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45959.296448958332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45959.296448958332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45959.296448958332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45959.296448958332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45959.296448958332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45959.296448958332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45959.296448958332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45959.296448958332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45959.296448958332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45959.296448958332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45959.296448958332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45959.296448958332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45959.296448958332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45959.296448958332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45959.296448958332</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45959.296448958332</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67.464388773143583</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39104</v>
      </c>
      <c r="F3" s="38">
        <v>45926.188877314817</v>
      </c>
      <c r="G3" s="144">
        <f t="shared" ref="G3" ca="1" si="0">IFERROR(NOW()-F3,"")</f>
        <v>33.107571643515257</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39104</v>
      </c>
      <c r="F4" s="153">
        <v>45948.661111111112</v>
      </c>
      <c r="G4" s="154">
        <f ca="1">IFERROR(NOW()-F4,"")</f>
        <v>10.635337847219489</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0.20815034722181736</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45959.296448958332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45959.296448958332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45959.296448958332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45959.296448958332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45959.296448958332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45959.296448958332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45959.296448958332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45959.296448958332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45959.296448958332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45959.296448958332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45959.296448958332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45959.296448958332</v>
      </c>
      <c r="H17" s="153"/>
      <c r="I17" s="152" t="str">
        <f>IFERROR(VLOOKUP(D17,DB!A:F,6,0),"")</f>
        <v/>
      </c>
      <c r="J17" s="152" t="str">
        <f>IFERROR(VLOOKUP(D17,DB!A:G,7,0),"")</f>
        <v/>
      </c>
      <c r="K17" s="152"/>
      <c r="L17" s="152" t="str">
        <f>IFERROR(VLOOKUP(D17,DB!A:I,9,0),"")</f>
        <v/>
      </c>
    </row>
    <row r="18" spans="1:12" ht="15.75">
      <c r="A18" s="152"/>
      <c r="B18" s="152" t="str">
        <f>IFERROR(VLOOKUP(D18,DB!A:K,11,0),"")</f>
        <v/>
      </c>
      <c r="C18" s="152"/>
      <c r="D18" s="170"/>
      <c r="E18" s="152"/>
      <c r="F18" s="153"/>
      <c r="G18" s="154">
        <f ca="1">IFERROR(NOW()-F18,"")</f>
        <v>45959.296448958332</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45959.296448958332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45959.296448958332</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45959.296448958332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45959.296448958332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45959.296448958332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45959.296448958332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45959.296448958332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45959.296448958332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45959.296448958332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45959.296448958332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45959.296448958332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45959.296448958332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45959.296448958332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45959.296448958332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45959.296448958332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45959.296448958332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45959.296448958332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45959.296448958332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45959.296448958332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45959.296448958332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45959.296448958332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45959.296448958332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45959.296448958332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45959.296448958332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45959.296448958332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45959.296448958332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45959.296448958332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45959.296448958332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45959.296448958332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45959.296448958332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45959.296448958332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45959.296448958332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45959.296448958332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45959.296448958332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45959.296448958332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45959.296448958332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45959.296448958332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45959.296448958332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45959.296448958332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45959.296448958332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45959.296448958332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45959.296448958332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45959.296448958332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45959.296448958332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45959.296448958332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45959.296448958332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45959.296448958332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45959.296448958332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45959.296448958332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45959.296448958332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45959.296448958332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45959.296448958332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45959.296448958332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45959.296448958332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45959.296448958332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45959.296448958332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45959.296448958332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45959.296448958332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45959.296448958332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45959.296448958332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45959.296448958332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45959.296448958332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45959.296448958332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45959.296448958332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45959.296448958332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45959.296448958332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45959.296448958332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45959.296448958332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45959.296448958332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45959.296448958332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45959.296448958332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45959.296448958332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45959.296448958332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45959.296448958332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45959.296448958332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45959.296448958332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45959.296448958332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45959.296448958332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45959.296448958332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45959.296448958332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45959.296448958332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45959.296448958332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45959.296448958332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45959.296448958332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45959.296448958332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45959.296448958332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45959.296448958332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45959.296448958332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45959.296448958332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45959.296448958332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45959.296448958332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45959.296448958332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45959.296448958332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45959.296448958332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45959.296448958332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45959.296448958332</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45959.296448958332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45959.296448958332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45959.296448958332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45959.296448958332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45959.296448958332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45959.296448958332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45959.296448958332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45959.296448958332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45959.296448958332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45959.296448958332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45959.296448958332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45959.296448958332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45959.296448958332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45959.296448958332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45959.296448958332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45959.296448958332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45959.296448958332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45959.296448958332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45959.296448958332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45959.296448958332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45959.296448958332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45959.296448958332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45959.296448958332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45959.296448958332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45959.296448958332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45959.296448958332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45959.296448958332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45959.296448958332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45959.296448958332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45959.296448958332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45959.296448958332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45959.296448958332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45959.296448958332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45959.296448958332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45959.296448958332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45959.296448958332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45959.296448958332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45959.296448958332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45959.296448958332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45959.296448958332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45959.296448958332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45959.296448958332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45959.296448958332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45959.296448958332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45959.296448958332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45959.296448958332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45959.296448958332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45959.296448958332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45959.296448958332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45959.296448958332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45959.296448958332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45959.296448958332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45959.296448958332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45959.296448958332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45959.296448958332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45959.296448958332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45959.296448958332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45959.296448958332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45959.296448958332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45959.296448958332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45959.296448958332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45959.296448958332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45959.296448958332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45959.296448958332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45959.296448958332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45959.296448958332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45959.296448958332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45959.296448958332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45959.296448958332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45959.296448958332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45959.296448958332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45959.296448958332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45959.296448958332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45959.296448958332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45959.296448958332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45959.296448958332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45959.296448958332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45959.296448958332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45959.296448958332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45959.296448958332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45959.296448958332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45959.296448958332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45959.296448958332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45959.296448958332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45959.296448958332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45959.296448958332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45959.296448958332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45959.296448958332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45959.296448958332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45959.296448958332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45959.296448958332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45959.296448958332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45959.296448958332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45959.296448958332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45959.296448958332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45959.296448958332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45959.296448958332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45959.296448958332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45959.296448958332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45959.296448958332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45959.296448958332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45959.296448958332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45959.296448958332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45959.296448958332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45959.296448958332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45959.296448958332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45959.296448958332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45959.296448958332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45959.296448958332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45959.296448958332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45959.296448958332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45959.296448958332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45959.296448958332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45959.296448958332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45959.296448958332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45959.296448958332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45959.296448958332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45959.296448958332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45959.296448958332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45959.296448958332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45959.296448958332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45959.296448958332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45959.296448958332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45959.296448958332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45959.296448958332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45959.296448958332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45959.296448958332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45959.296448958332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45959.296448958332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45959.296448958332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45959.296448958332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45959.296448958332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45959.296448958332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45959.296448958332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45959.296448958332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45959.296448958332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45959.296448958332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45959.296448958332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45959.296448958332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45959.296448958332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45959.296448958332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45959.296448958332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45959.296448958332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45959.296448958332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45959.296448958332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45959.296448958332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45959.296448958332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45959.296448958332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45959.296448958332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45959.296448958332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45959.296448958332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45959.296448958332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45959.296448958332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45959.296448958332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45959.296448958332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45959.296448958332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45959.296448958332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45959.296448958332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45959.296448958332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45959.296448958332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45959.296448958332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45959.296448958332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45959.296448958332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45959.296448958332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45959.296448958332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45959.296448958332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45959.296448958332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45959.296448958332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45959.296448958332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45959.296448958332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45959.296448958332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45959.296448958332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45959.296448958332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45959.296448958332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45959.296448958332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45959.296448958332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45959.296448958332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45959.296448958332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45959.296448958332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45959.296448958332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45959.296448958332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45959.296448958332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45959.296448958332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45959.296448958332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45959.296448958332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45959.296448958332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45959.296448958332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45959.296448958332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45959.296448958332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45959.296448958332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45959.296448958332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45959.296448958332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45959.296448958332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45959.296448958332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45959.296448958332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45959.296448958332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45959.296448958332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45959.296448958332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45959.296448958332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45959.296448958332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45959.296448958332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45959.296448958332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45959.296448958332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45959.296448958332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45959.296448958332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45959.296448958332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45959.296448958332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45959.296448958332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45959.296448958332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45959.296448958332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45959.296448958332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45959.296448958332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45959.296448958332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45959.296448958332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45959.296448958332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45959.296448958332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45959.296448958332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45959.296448958332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45959.296448958332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45959.296448958332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45959.296448958332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45959.296448958332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45959.296448958332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45959.296448958332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45959.296448958332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45959.296448958332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45959.296448958332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45959.296448958332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45959.296448958332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45959.296448958332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45959.296448958332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45959.296448958332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45959.296448958332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45959.296448958332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45959.296448958332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45959.296448958332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45959.296448958332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45959.296448958332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45959.296448958332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45959.296448958332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45959.296448958332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45959.296448958332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45959.296448958332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45959.296448958332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45959.296448958332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45959.296448958332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45959.296448958332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45959.296448958332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45959.296448958332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45959.296448958332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45959.296448958332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45959.296448958332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45959.296448958332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45959.296448958332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45959.296448958332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45959.296448958332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45959.296448958332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45959.296448958332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45959.296448958332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45959.296448958332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45959.296448958332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45959.296448958332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45959.296448958332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45959.296448958332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45959.296448958332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45959.296448958332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45959.296448958332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45959.296448958332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45959.296448958332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45959.296448958332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45959.296448958332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45959.296448958332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45959.296448958332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45959.296448958332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45959.296448958332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45959.296448958332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45959.296448958332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45959.296448958332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45959.296448958332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45959.296448958332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45959.296448958332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45959.296448958332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45959.296448958332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45959.296448958332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45959.296448958332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45959.296448958332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45959.296448958332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45959.296448958332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45959.296448958332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45959.296448958332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45959.296448958332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45959.296448958332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45959.296448958332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45959.296448958332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45959.296448958332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45959.296448958332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45959.296448958332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45959.296448958332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45959.296448958332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45959.296448958332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45959.296448958332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45959.296448958332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45959.296448958332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45959.296448958332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45959.296448958332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45959.296448958332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45959.296448958332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45959.296448958332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45959.296448958332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45959.296448958332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45959.296448958332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45959.296448958332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45959.296448958332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45959.296448958332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45959.296448958332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45959.296448958332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45959.296448958332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45959.296448958332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45959.296448958332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45959.296448958332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45959.296448958332</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45959.296448958332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45959.296448958332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45959.296448958332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45959.296448958332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45959.296448958332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45959.296448958332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45959.296448958332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45959.296448958332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45959.296448958332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45959.296448958332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45959.296448958332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45959.296448958332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45959.296448958332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45959.296448958332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45959.296448958332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45959.296448958332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45959.296448958332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45959.296448958332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45959.296448958332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45959.296448958332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45959.296448958332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45959.296448958332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45959.296448958332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45959.296448958332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45959.296448958332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45959.296448958332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45959.296448958332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45959.296448958332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45959.296448958332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45959.296448958332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45959.296448958332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45959.296448958332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45959.296448958332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45959.296448958332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45959.296448958332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45959.296448958332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45959.296448958332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45959.296448958332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45959.296448958332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45959.296448958332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45959.296448958332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45959.296448958332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45959.296448958332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45959.296448958332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45959.296448958332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45959.296448958332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45959.296448958332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45959.296448958332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45959.296448958332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45959.296448958332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45959.296448958332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45959.296448958332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45959.296448958332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45959.296448958332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45959.296448958332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45959.296448958332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45959.296448958332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45959.296448958332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45959.296448958332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45959.296448958332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45959.296448958332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45959.296448958332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45959.296448958332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45959.296448958332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45959.296448958332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45959.296448958332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45959.296448958332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45959.296448958332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45959.296448958332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45959.296448958332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45959.296448958332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45959.296448958332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45959.296448958332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45959.296448958332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45959.296448958332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45959.296448958332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45959.296448958332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45959.296448958332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45959.296448958332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45959.296448958332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45959.296448958332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45959.296448958332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45959.296448958332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45959.296448958332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45959.296448958332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45959.296448958332</v>
      </c>
      <c r="H87" s="107"/>
      <c r="I87" s="103" t="str">
        <f>IFERROR(VLOOKUP(D87,DB!A:F,6,0),"")</f>
        <v/>
      </c>
      <c r="J87" s="102" t="str">
        <f>IFERROR(VLOOKUP(D87,DB!A:G,7,0),"")</f>
        <v/>
      </c>
      <c r="K87" s="108"/>
      <c r="L87" s="109" t="str">
        <f>IFERROR(VLOOKUP(D87,DB!A:I,9,0),"")</f>
        <v/>
      </c>
    </row>
  </sheetData>
  <dataValidations count="2">
    <dataValidation allowBlank="1" showInputMessage="1" showErrorMessage="1" sqref="E1" xr:uid="{380493DB-286A-4683-AF55-C78F04945A49}"/>
    <dataValidation type="list" allowBlank="1" showInputMessage="1" showErrorMessage="1" sqref="E2: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2025-10-29T04:06:58Z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