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978" documentId="13_ncr:1_{F6CB121F-512D-4AA6-A0C1-0FB36C537598}" xr6:coauthVersionLast="47" xr6:coauthVersionMax="47" xr10:uidLastSave="{C91E435E-73F6-4C8F-91F2-8659F5F07527}"/>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0" i="4"/>
  <c r="B21" i="4"/>
  <c r="B22"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<sst xmlns="http://schemas.openxmlformats.org/spreadsheetml/2006/main" count="180282" uniqueCount="39125">
  <si>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</si>
  <si>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</si>
  <si>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</si>
  <si>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</si>
  <si>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</si>
  <si>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</si>
  <si>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</si>
  <si>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</si>
  <si>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</si>
  <si>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</si>
  <si>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</si>
  <si>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</si>
  <si>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</si>
  <si>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</si>
  <si>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</si>
  <si>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</si>
  <si>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</si>
  <si>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</si>
  <si>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</si>
  <si>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</si>
  <si>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</si>
  <si>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</si>
  <si>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</si>
  <si>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</si>
  <si>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</si>
  <si>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</si>
  <si>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</si>
  <si>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</si>
  <si>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</si>
  <si>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</si>
  <si>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</si>
  <si>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</si>
  <si>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</si>
  <si>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</si>
  <si>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</si>
  <si>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</si>
  <si>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</si>
  <si>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</si>
  <si>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</si>
  <si>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</si>
  <si>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</si>
  <si>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</si>
  <si>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</si>
  <si>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</si>
  <si>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</si>
  <si>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</si>
  <si>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</si>
  <si>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</si>
  <si>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</si>
  <si>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</si>
  <si>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</si>
  <si>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</si>
  <si>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</si>
  <si>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</si>
  <si>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</si>
  <si>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</si>
  <si>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</si>
  <si>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</si>
  <si>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</si>
  <si>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</si>
  <si>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</si>
  <si>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</si>
  <si>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</si>
  <si>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</si>
  <si>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</si>
  <si>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</si>
  <si>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</si>
  <si>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</si>
  <si>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</si>
  <si>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</si>
  <si>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</si>
  <si>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</si>
  <si>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</si>
  <si>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</si>
  <si>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</si>
  <si>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</si>
  <si>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</si>
  <si>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</si>
  <si>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</si>
  <si>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</si>
  <si>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</si>
  <si>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</si>
  <si>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</si>
  <si>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</si>
  <si>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</si>
  <si>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</si>
  <si>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</si>
  <si>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</si>
  <si>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</si>
  <si>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</si>
  <si>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</si>
  <si>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</si>
  <si>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</si>
  <si>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</si>
  <si>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</si>
  <si>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</si>
  <si>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</si>
  <si>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</si>
  <si>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</si>
  <si>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</si>
  <si>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</si>
  <si>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</si>
  <si>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</si>
  <si>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</si>
  <si>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</si>
  <si>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</si>
  <si>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</si>
  <si>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</si>
  <si>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</si>
  <si>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</si>
  <si>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</si>
  <si>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</si>
  <si>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</si>
  <si>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</si>
  <si>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</si>
  <si>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</si>
  <si>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</si>
  <si>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</si>
  <si>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</si>
  <si>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</si>
  <si>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</si>
  <si>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</si>
  <si>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</si>
  <si>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</si>
  <si>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</si>
  <si>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</si>
  <si>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</si>
  <si>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</si>
  <si>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</si>
  <si>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</si>
  <si>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</si>
  <si>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</si>
  <si>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</si>
  <si>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</si>
  <si>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</si>
  <si>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</si>
  <si>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</si>
  <si>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</si>
  <si>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</si>
  <si>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</si>
  <si>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</si>
  <si>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</si>
  <si>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</si>
  <si>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</si>
  <si>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</si>
  <si>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</si>
  <si>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</si>
  <si>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</si>
  <si>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</si>
  <si>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</si>
  <si>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</si>
  <si>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</si>
  <si>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</si>
  <si>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</si>
  <si>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</si>
  <si>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</si>
  <si>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</si>
  <si>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</si>
  <si>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</si>
  <si>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</si>
  <si>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</si>
  <si>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</si>
  <si>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</si>
  <si>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</si>
  <si>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</si>
  <si>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</si>
  <si>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</si>
  <si>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</si>
  <si>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</si>
  <si>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</si>
  <si>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</si>
  <si>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</si>
  <si>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</si>
  <si>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</si>
  <si>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</si>
  <si>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</si>
  <si>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</si>
  <si>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</si>
  <si>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</si>
  <si>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</si>
  <si>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</si>
  <si>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</si>
  <si>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</si>
  <si>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</si>
  <si>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</si>
  <si>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</si>
  <si>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</si>
  <si>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</si>
  <si>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</si>
  <si>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</si>
  <si>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</si>
  <si>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</si>
  <si>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</si>
  <si>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</si>
  <si>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</si>
  <si>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</si>
  <si>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</si>
  <si>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</si>
  <si>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</si>
  <si>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</si>
  <si>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</si>
  <si>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</si>
  <si>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</si>
  <si>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</si>
  <si>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</si>
  <si>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</si>
  <si>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</si>
  <si>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</si>
  <si>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</si>
  <si>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</si>
  <si>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</si>
  <si>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</si>
  <si>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</si>
  <si>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</si>
  <si>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</si>
  <si>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</si>
  <si>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</si>
  <si>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</si>
  <si>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</si>
  <si>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</si>
  <si>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</si>
  <si>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</si>
  <si>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</si>
  <si>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</si>
  <si>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</si>
  <si>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</si>
  <si>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</si>
  <si>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</si>
  <si>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</si>
  <si>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</si>
  <si>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</si>
  <si>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</si>
  <si>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</si>
  <si>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</si>
  <si>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</si>
  <si>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</si>
  <si>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</si>
  <si>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</si>
  <si>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</si>
  <si>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</si>
  <si>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</si>
  <si>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</si>
  <si>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</si>
  <si>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</si>
  <si>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</si>
  <si>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</si>
  <si>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</si>
  <si>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</si>
  <si>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</si>
  <si>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</si>
  <si>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</si>
  <si>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</si>
  <si>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</si>
  <si>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</si>
  <si>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</si>
  <si>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</si>
  <si>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</si>
  <si>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</si>
  <si>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</si>
  <si>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</si>
  <si>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</si>
  <si>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</si>
  <si>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</si>
  <si>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</si>
  <si>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</si>
  <si>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</si>
  <si>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</si>
  <si>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</si>
  <si>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</si>
  <si>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</si>
  <si>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</si>
  <si>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</si>
  <si>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</si>
  <si>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</si>
  <si>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</si>
  <si>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</si>
  <si>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</si>
  <si>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</si>
  <si>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</si>
  <si>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</si>
  <si>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</si>
  <si>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</si>
  <si>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</si>
  <si>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</si>
  <si>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</si>
  <si>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</si>
  <si>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</si>
  <si>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</si>
  <si>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</si>
  <si>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</si>
  <si>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</si>
  <si>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</si>
  <si>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</si>
  <si>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</si>
  <si>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</si>
  <si>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</si>
  <si>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</si>
  <si>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</si>
  <si>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</si>
  <si>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</si>
  <si>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</si>
  <si>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</si>
  <si>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</si>
  <si>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</si>
  <si>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</si>
  <si>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</si>
  <si>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</si>
  <si>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</si>
  <si>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</si>
  <si>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</si>
  <si>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</si>
  <si>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</si>
  <si>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</si>
  <si>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</si>
  <si>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</si>
  <si>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</si>
  <si>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</si>
  <si>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</si>
  <si>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</si>
  <si>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</si>
  <si>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</si>
  <si>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</si>
  <si>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</si>
  <si>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</si>
  <si>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</si>
  <si>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</si>
  <si>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</si>
  <si>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</si>
  <si>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</si>
  <si>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</si>
  <si>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</si>
  <si>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</si>
  <si>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</si>
  <si>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</si>
  <si>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</si>
  <si>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</si>
  <si>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</si>
  <si>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</si>
  <si>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</si>
  <si>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</si>
  <si>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</si>
  <si>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</si>
  <si>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</si>
  <si>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</si>
  <si>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</si>
  <si>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</si>
  <si>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</si>
  <si>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</si>
  <si>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</si>
  <si>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</si>
  <si>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</si>
  <si>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</si>
  <si>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</si>
  <si>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</si>
  <si>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</si>
  <si>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</si>
  <si>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</si>
  <si>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</si>
  <si>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</si>
  <si>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</si>
  <si>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</si>
  <si>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</si>
  <si>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</si>
  <si>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</si>
  <si>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</si>
  <si>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</si>
  <si>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</si>
  <si>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</si>
  <si>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</si>
  <si>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</si>
  <si>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</si>
  <si>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</si>
  <si>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</si>
  <si>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</si>
  <si>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</si>
  <si>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</si>
  <si>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</si>
  <si>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</si>
  <si>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</si>
  <si>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</si>
  <si>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</si>
  <si>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</si>
  <si>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</si>
  <si>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</si>
  <si>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</si>
  <si>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</si>
  <si>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</si>
  <si>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</si>
  <si>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</si>
  <si>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</si>
  <si>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</si>
  <si>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</si>
  <si>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</si>
  <si>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</si>
  <si>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</si>
  <si>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</si>
  <si>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</si>
  <si>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</si>
  <si>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</si>
  <si>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</si>
  <si>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</si>
  <si>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</si>
  <si>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</si>
  <si>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</si>
  <si>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</si>
  <si>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</si>
  <si>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</si>
  <si>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</si>
  <si>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</si>
  <si>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</si>
  <si>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</si>
  <si>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</si>
  <si>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</si>
  <si>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</si>
  <si>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</si>
  <si>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</si>
  <si>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</si>
  <si>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</si>
  <si>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</si>
  <si>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</si>
  <si>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</si>
  <si>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</si>
  <si>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</si>
  <si>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</si>
  <si>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</si>
  <si>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</si>
  <si>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</si>
  <si>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</si>
  <si>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</si>
  <si>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</si>
  <si>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</si>
  <si>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</si>
  <si>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</si>
  <si>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</si>
  <si>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</si>
  <si>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</si>
  <si>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</si>
  <si>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</si>
  <si>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</si>
  <si>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</si>
  <si>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</si>
  <si>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</si>
  <si>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</si>
  <si>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</si>
  <si>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</si>
  <si>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</si>
  <si>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</si>
  <si>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</si>
  <si>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</si>
  <si>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</si>
  <si>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</si>
  <si>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</si>
  <si>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</si>
  <si>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</si>
  <si>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</si>
  <si>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</si>
  <si>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</si>
  <si>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</si>
  <si>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</si>
  <si>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</si>
  <si>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</si>
  <si>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</si>
  <si>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</si>
  <si>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</si>
  <si>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</si>
  <si>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</si>
  <si>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</si>
  <si>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</si>
  <si>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</si>
  <si>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</si>
  <si>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</si>
  <si>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</si>
  <si>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</si>
  <si>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</si>
  <si>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</si>
  <si>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</si>
  <si>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</si>
  <si>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</si>
  <si>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</si>
  <si>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</si>
  <si>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</si>
  <si>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</si>
  <si>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</si>
  <si>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</si>
  <si>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</si>
  <si>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</si>
  <si>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</si>
  <si>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</si>
  <si>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</si>
  <si>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</si>
  <si>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</si>
  <si>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</si>
  <si>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</si>
  <si>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</si>
  <si>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</si>
  <si>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</si>
  <si>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</si>
  <si>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</si>
  <si>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</si>
  <si>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</si>
  <si>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</si>
  <si>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</si>
  <si>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</si>
  <si>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</si>
  <si>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</si>
  <si>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</si>
  <si>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</si>
  <si>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</si>
  <si>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</si>
  <si>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</si>
  <si>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</si>
  <si>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</si>
  <si>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</si>
  <si>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</si>
  <si>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</si>
  <si>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</si>
  <si>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</si>
  <si>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</si>
  <si>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</si>
  <si>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</si>
  <si>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</si>
  <si>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</si>
  <si>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</si>
  <si>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</si>
  <si>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</si>
  <si>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</si>
  <si>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</si>
  <si>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</si>
  <si>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</si>
  <si>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</si>
  <si>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</si>
  <si>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</si>
  <si>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</si>
  <si>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</si>
  <si>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</si>
  <si>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</si>
  <si>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</si>
  <si>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</si>
  <si>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</si>
  <si>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</si>
  <si>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</si>
  <si>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</si>
  <si>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</si>
  <si>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</si>
  <si>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</si>
  <si>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</si>
  <si>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</si>
  <si>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</si>
  <si>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</si>
  <si>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</si>
  <si>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</si>
  <si>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</si>
  <si>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</si>
  <si>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</si>
  <si>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</si>
  <si>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</si>
  <si>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</si>
  <si>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</si>
  <si>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</si>
  <si>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</si>
  <si>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</si>
  <si>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</si>
  <si>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</si>
  <si>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</si>
  <si>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</si>
  <si>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</si>
  <si>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</si>
  <si>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</si>
  <si>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</si>
  <si>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</si>
  <si>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</si>
  <si>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</si>
  <si>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</si>
  <si>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</si>
  <si>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</si>
  <si>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</si>
  <si>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</si>
  <si>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</si>
  <si>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</si>
  <si>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</si>
  <si>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</si>
  <si>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</si>
  <si>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</si>
  <si>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</si>
  <si>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</si>
  <si>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</si>
  <si>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</si>
  <si>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</si>
  <si>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</si>
  <si>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</si>
  <si>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</si>
  <si>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</si>
  <si>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</si>
  <si>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</si>
  <si>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</si>
  <si>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</si>
  <si>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</si>
  <si>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</si>
  <si>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</si>
  <si>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</si>
  <si>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</si>
  <si>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</si>
  <si>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</si>
  <si>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</si>
  <si>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</si>
  <si>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</si>
  <si>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</si>
  <si>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</si>
  <si>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</si>
  <si>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</si>
  <si>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</si>
  <si>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</si>
  <si>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</si>
  <si>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</si>
  <si>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</si>
  <si>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</si>
  <si>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</si>
  <si>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</si>
  <si>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</si>
  <si>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</si>
  <si>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</si>
  <si>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</si>
  <si>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</si>
  <si>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</si>
  <si>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</si>
  <si>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</si>
  <si>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</si>
  <si>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</si>
  <si>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</si>
  <si>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</si>
  <si>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</si>
  <si>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</si>
  <si>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</si>
  <si>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</si>
  <si>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</si>
  <si>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</si>
  <si>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</si>
  <si>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</si>
  <si>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</si>
  <si>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</si>
  <si>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</si>
  <si>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</si>
  <si>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</si>
  <si>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</si>
  <si>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</si>
  <si>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</si>
  <si>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</si>
  <si>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</si>
  <si>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</si>
  <si>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</si>
  <si>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</si>
  <si>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</si>
  <si>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</si>
  <si>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</si>
  <si>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</si>
  <si>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</si>
  <si>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</si>
  <si>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</si>
  <si>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</si>
  <si>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</si>
  <si>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</si>
  <si>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</si>
  <si>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</si>
  <si>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</si>
  <si>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</si>
  <si>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</si>
  <si>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</si>
  <si>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</si>
  <si>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</si>
  <si>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</si>
  <si>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</si>
  <si>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</si>
  <si>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</si>
  <si>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</si>
  <si>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</si>
  <si>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</si>
  <si>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</si>
  <si>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</si>
  <si>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</si>
  <si>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</si>
  <si>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</si>
  <si>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</si>
  <si>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</si>
  <si>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</si>
  <si>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</si>
  <si>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</si>
  <si>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</si>
  <si>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</si>
  <si>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</si>
  <si>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</si>
  <si>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</si>
  <si>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</si>
  <si>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</si>
  <si>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</si>
  <si>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</si>
  <si>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</si>
  <si>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</si>
  <si>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</si>
  <si>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</si>
  <si>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</si>
  <si>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</si>
  <si>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</si>
  <si>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</si>
  <si>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</si>
  <si>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</si>
  <si>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</si>
  <si>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</si>
  <si>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</si>
  <si>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</si>
  <si>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</si>
  <si>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</si>
  <si>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</si>
  <si>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</si>
  <si>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</si>
  <si>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</si>
  <si>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</si>
  <si>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</si>
  <si>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</si>
  <si>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</si>
  <si>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</si>
  <si>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</si>
  <si>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</si>
  <si>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</si>
  <si>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</si>
  <si>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</si>
  <si>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</si>
  <si>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</si>
  <si>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</si>
  <si>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</si>
  <si>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</si>
  <si>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</si>
  <si>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</si>
  <si>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</si>
  <si>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</si>
  <si>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</si>
  <si>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</si>
  <si>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</si>
  <si>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</si>
  <si>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</si>
  <si>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</si>
  <si>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</si>
  <si>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</si>
  <si>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</si>
  <si>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</si>
  <si>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</si>
  <si>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</si>
  <si>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</si>
  <si>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</si>
  <si>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</si>
  <si>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</si>
  <si>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</si>
  <si>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</si>
  <si>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</si>
  <si>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</si>
  <si>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</si>
  <si>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</si>
  <si>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</si>
  <si>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</si>
  <si>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</si>
  <si>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</si>
  <si>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</si>
  <si>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</si>
  <si>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</si>
  <si>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</si>
  <si>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</si>
  <si>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</si>
  <si>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</si>
  <si>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</si>
  <si>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</si>
  <si>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</si>
  <si>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</si>
  <si>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</si>
  <si>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</si>
  <si>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</si>
  <si>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</si>
  <si>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</si>
  <si>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</si>
  <si>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</si>
  <si>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</si>
  <si>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</si>
  <si>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</si>
  <si>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</si>
  <si>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</si>
  <si>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</si>
  <si>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</si>
  <si>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</si>
  <si>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</si>
  <si>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</si>
  <si>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</si>
  <si>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</si>
  <si>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</si>
  <si>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</si>
  <si>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</si>
  <si>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</si>
  <si>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</si>
  <si>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</si>
  <si>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</si>
  <si>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</si>
  <si>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</si>
  <si>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</si>
  <si>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</si>
  <si>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</si>
  <si>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</si>
  <si>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</si>
  <si>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</si>
  <si>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</si>
  <si>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</si>
  <si>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</si>
  <si>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</si>
  <si>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</si>
  <si>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</si>
  <si>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</si>
  <si>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</si>
  <si>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</si>
  <si>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</si>
  <si>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</si>
  <si>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</si>
  <si>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</si>
  <si>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</si>
  <si>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</si>
  <si>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</si>
  <si>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</si>
  <si>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</si>
  <si>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</si>
  <si>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</si>
  <si>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</si>
  <si>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</si>
  <si>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</si>
  <si>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</si>
  <si>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</si>
  <si>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</si>
  <si>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</si>
  <si>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</si>
  <si>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</si>
  <si>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</si>
  <si>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</si>
  <si>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</si>
  <si>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</si>
  <si>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</si>
  <si>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</si>
  <si>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</si>
  <si>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</si>
  <si>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</si>
  <si>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</si>
  <si>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</si>
  <si>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</si>
  <si>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</si>
  <si>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</si>
  <si>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</si>
  <si>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</si>
  <si>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</si>
  <si>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</si>
  <si>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</si>
  <si>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</si>
  <si>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</si>
  <si>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</si>
  <si>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</si>
  <si>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</si>
  <si>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</si>
  <si>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</si>
  <si>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</si>
  <si>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</si>
  <si>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</si>
  <si>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</si>
  <si>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</si>
  <si>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</si>
  <si>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</si>
  <si>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</si>
  <si>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</si>
  <si>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</si>
  <si>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</si>
  <si>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</si>
  <si>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</si>
  <si>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</si>
  <si>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</si>
  <si>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</si>
  <si>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</si>
  <si>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</si>
  <si>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</si>
  <si>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</si>
  <si>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</si>
  <si>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</si>
  <si>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</si>
  <si>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</si>
  <si>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</si>
  <si>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</si>
  <si>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</si>
  <si>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</si>
  <si>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</si>
  <si>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</si>
  <si>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</si>
  <si>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</si>
  <si>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</si>
  <si>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</si>
  <si>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</si>
  <si>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</si>
  <si>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</si>
  <si>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</si>
  <si>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</si>
  <si>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</si>
  <si>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</si>
  <si>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</si>
  <si>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</si>
  <si>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</si>
  <si>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</si>
  <si>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</si>
  <si>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</si>
  <si>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</si>
  <si>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</si>
  <si>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</si>
  <si>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</si>
  <si>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</si>
  <si>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</si>
  <si>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</si>
  <si>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</si>
  <si>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</si>
  <si>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</si>
  <si>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</si>
  <si>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</si>
  <si>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</si>
  <si>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</si>
  <si>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</si>
  <si>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</si>
  <si>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</si>
  <si>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</si>
  <si>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</si>
  <si>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</si>
  <si>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</si>
  <si>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</si>
  <si>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</si>
  <si>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</si>
  <si>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</si>
  <si>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</si>
  <si>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</si>
  <si>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</si>
  <si>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</si>
  <si>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</si>
  <si>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</si>
  <si>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</si>
  <si>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</si>
  <si>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</si>
  <si>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</si>
  <si>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</si>
  <si>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</si>
  <si>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</si>
  <si>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</si>
  <si>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</si>
  <si>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</si>
  <si>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</si>
  <si>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</si>
  <si>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</si>
  <si>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</si>
  <si>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</si>
  <si>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</si>
  <si>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</si>
  <si>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</si>
  <si>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</si>
  <si>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</si>
  <si>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</si>
  <si>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</si>
  <si>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</si>
  <si>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</si>
  <si>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</si>
  <si>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</si>
  <si>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</si>
  <si>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</si>
  <si>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</si>
  <si>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</si>
  <si>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</si>
  <si>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</si>
  <si>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</si>
  <si>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</si>
  <si>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</si>
  <si>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</si>
  <si>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</si>
  <si>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</si>
  <si>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</si>
  <si>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</si>
  <si>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</si>
  <si>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</si>
  <si>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</si>
  <si>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</si>
  <si>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</si>
  <si>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</si>
  <si>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</si>
  <si>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</si>
  <si>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</si>
  <si>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</si>
  <si>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</si>
  <si>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</si>
  <si>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</si>
  <si>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</si>
  <si>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</si>
  <si>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</si>
  <si>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</si>
  <si>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</si>
  <si>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</si>
  <si>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</si>
  <si>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</si>
  <si>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</si>
  <si>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</si>
  <si>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</si>
  <si>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</si>
  <si>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</si>
  <si>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</si>
  <si>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</si>
  <si>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</si>
  <si>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</si>
  <si>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</si>
  <si>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</si>
  <si>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</si>
  <si>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</si>
  <si>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</si>
  <si>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</si>
  <si>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</si>
  <si>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</si>
  <si>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</si>
  <si>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</si>
  <si>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</si>
  <si>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</si>
  <si>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</si>
  <si>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</si>
  <si>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</si>
  <si>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</si>
  <si>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</si>
  <si>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</si>
  <si>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</si>
  <si>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</si>
  <si>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</si>
  <si>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</si>
  <si>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</si>
  <si>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</si>
  <si>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</si>
  <si>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</si>
  <si>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</si>
  <si>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</si>
  <si>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</si>
  <si>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</si>
  <si>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</si>
  <si>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</si>
  <si>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</si>
  <si>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</si>
  <si>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</si>
  <si>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</si>
  <si>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</si>
  <si>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</si>
  <si>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</si>
  <si>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</si>
  <si>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</si>
  <si>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</si>
  <si>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</si>
  <si>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</si>
  <si>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</si>
  <si>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</si>
  <si>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</si>
  <si>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</si>
  <si>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</si>
  <si>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</si>
  <si>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</si>
  <si>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</si>
  <si>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</si>
  <si>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</si>
  <si>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</si>
  <si>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</si>
  <si>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</si>
  <si>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</si>
  <si>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</si>
  <si>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</si>
  <si>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</si>
  <si>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</si>
  <si>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</si>
  <si>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</si>
  <si>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</si>
  <si>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</si>
  <si>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</si>
  <si>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</si>
  <si>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</si>
  <si>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</si>
  <si>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</si>
  <si>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</si>
  <si>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</si>
  <si>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</si>
  <si>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</si>
  <si>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</si>
  <si>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</si>
  <si>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</si>
  <si>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</si>
  <si>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</si>
  <si>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</si>
  <si>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</si>
  <si>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</si>
  <si>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</si>
  <si>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</si>
  <si>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</si>
  <si>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</si>
  <si>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</si>
  <si>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</si>
  <si>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</si>
  <si>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</si>
  <si>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</si>
  <si>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</si>
  <si>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</si>
  <si>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</si>
  <si>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</si>
  <si>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</si>
  <si>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</si>
  <si>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</si>
  <si>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</si>
  <si>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</si>
  <si>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</si>
  <si>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</si>
  <si>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</si>
  <si>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</si>
  <si>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</si>
  <si>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</si>
  <si>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</si>
  <si>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</si>
  <si>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</si>
  <si>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</si>
  <si>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</si>
  <si>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</si>
  <si>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</si>
  <si>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</si>
  <si>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</si>
  <si>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</si>
  <si>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</si>
  <si>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</si>
  <si>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</si>
  <si>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</si>
  <si>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</si>
  <si>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</si>
  <si>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</si>
  <si>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</si>
  <si>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</si>
  <si>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</si>
  <si>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</si>
  <si>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</si>
  <si>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</si>
  <si>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</si>
  <si>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</si>
  <si>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</si>
  <si>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</si>
  <si>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</si>
  <si>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</si>
  <si>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</si>
  <si>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</si>
  <si>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</si>
  <si>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</si>
  <si>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</si>
  <si>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</si>
  <si>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</si>
  <si>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</si>
  <si>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</si>
  <si>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</si>
  <si>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</si>
  <si>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</si>
  <si>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</si>
  <si>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</si>
  <si>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</si>
  <si>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</si>
  <si>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</si>
  <si>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</si>
  <si>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</si>
  <si>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</si>
  <si>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</si>
  <si>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</si>
  <si>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</si>
  <si>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</si>
  <si>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</si>
  <si>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</si>
  <si>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</si>
  <si>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</si>
  <si>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</si>
  <si>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</si>
  <si>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</si>
  <si>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</si>
  <si>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</si>
  <si>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</si>
  <si>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</si>
  <si>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</si>
  <si>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</si>
  <si>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</si>
  <si>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</si>
  <si>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</si>
  <si>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</si>
  <si>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</si>
  <si>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</si>
  <si>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</si>
  <si>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</si>
  <si>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</si>
  <si>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</si>
  <si>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</si>
  <si>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</si>
  <si>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</si>
  <si>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</si>
  <si>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</si>
  <si>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</si>
  <si>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</si>
  <si>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</si>
  <si>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</si>
  <si>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</si>
  <si>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</si>
  <si>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</si>
  <si>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</si>
  <si>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</si>
  <si>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</si>
  <si>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</si>
  <si>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</si>
  <si>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</si>
  <si>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</si>
  <si>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</si>
  <si>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</si>
  <si>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</si>
  <si>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</si>
  <si>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</si>
  <si>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</si>
  <si>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</si>
  <si>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</si>
  <si>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</si>
  <si>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</si>
  <si>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</si>
  <si>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</si>
  <si>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</si>
  <si>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</si>
  <si>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</si>
  <si>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</si>
  <si>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</si>
  <si>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</si>
  <si>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</si>
  <si>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</si>
  <si>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</si>
  <si>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</si>
  <si>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</si>
  <si>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</si>
  <si>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</si>
  <si>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</si>
  <si>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</si>
  <si>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</si>
  <si>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</si>
  <si>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</si>
  <si>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</si>
  <si>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</si>
  <si>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</si>
  <si>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</si>
  <si>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</si>
  <si>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</si>
  <si>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</si>
  <si>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</si>
  <si>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</si>
  <si>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</si>
  <si>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</si>
  <si>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</si>
  <si>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</si>
  <si>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</si>
  <si>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</si>
  <si>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</si>
  <si>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</si>
  <si>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</si>
  <si>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</si>
  <si>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</si>
  <si>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</si>
  <si>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</si>
  <si>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</si>
  <si>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</si>
  <si>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</si>
  <si>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</si>
  <si>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</si>
  <si>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</si>
  <si>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</si>
  <si>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</si>
  <si>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</si>
  <si>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</si>
  <si>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</si>
  <si>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</si>
  <si>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</si>
  <si>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</si>
  <si>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</si>
  <si>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</si>
  <si>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</si>
  <si>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</si>
  <si>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</si>
  <si>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</si>
  <si>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</si>
  <si>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</si>
  <si>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</si>
  <si>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</si>
  <si>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</si>
  <si>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</si>
  <si>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</si>
  <si>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</si>
  <si>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</si>
  <si>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</si>
  <si>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</si>
  <si>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</si>
  <si>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</si>
  <si>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</si>
  <si>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</si>
  <si>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</si>
  <si>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</si>
  <si>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</si>
  <si>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</si>
  <si>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</si>
  <si>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</si>
  <si>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</si>
  <si>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</si>
  <si>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</si>
  <si>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</si>
  <si>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</si>
  <si>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</si>
  <si>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</si>
  <si>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</si>
  <si>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</si>
  <si>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</si>
  <si>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</si>
  <si>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</si>
  <si>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</si>
  <si>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</si>
  <si>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</si>
  <si>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</si>
  <si>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</si>
  <si>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</si>
  <si>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</si>
  <si>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</si>
  <si>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</si>
  <si>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</si>
  <si>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</si>
  <si>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</si>
  <si>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</si>
  <si>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</si>
  <si>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</si>
  <si>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</si>
  <si>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</si>
  <si>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</si>
  <si>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</si>
  <si>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</si>
  <si>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</si>
  <si>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</si>
  <si>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</si>
  <si>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</si>
  <si>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</si>
  <si>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</si>
  <si>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</si>
  <si>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</si>
  <si>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</si>
  <si>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</si>
  <si>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</si>
  <si>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</si>
  <si>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</si>
  <si>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</si>
  <si>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</si>
  <si>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</si>
  <si>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</si>
  <si>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</si>
  <si>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</si>
  <si>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</si>
  <si>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</si>
  <si>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</si>
  <si>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</si>
  <si>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</si>
  <si>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</si>
  <si>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</si>
  <si>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</si>
  <si>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</si>
  <si>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</si>
  <si>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</si>
  <si>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</si>
  <si>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</si>
  <si>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</si>
  <si>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</si>
  <si>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</si>
  <si>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</si>
  <si>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</si>
  <si>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</si>
  <si>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</si>
  <si>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</si>
  <si>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</si>
  <si>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</si>
  <si>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</si>
  <si>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</si>
  <si>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</si>
  <si>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</si>
  <si>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</si>
  <si>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</si>
  <si>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</si>
  <si>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</si>
  <si>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</si>
  <si>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</si>
  <si>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</si>
  <si>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</si>
  <si>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</si>
  <si>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</si>
  <si>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</si>
  <si>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</si>
  <si>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</si>
  <si>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</si>
  <si>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</si>
  <si>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</si>
  <si>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</si>
  <si>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</si>
  <si>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</si>
  <si>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</si>
  <si>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</si>
  <si>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</si>
  <si>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</si>
  <si>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</si>
  <si>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</si>
  <si>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</si>
  <si>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</si>
  <si>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</si>
  <si>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</si>
  <si>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</si>
  <si>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</si>
  <si>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</si>
  <si>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</si>
  <si>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</si>
  <si>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</si>
  <si>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</si>
  <si>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</si>
  <si>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</si>
  <si>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</si>
  <si>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</si>
  <si>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</si>
  <si>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</si>
  <si>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</si>
  <si>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</si>
  <si>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</si>
  <si>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</si>
  <si>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</si>
  <si>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</si>
  <si>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</si>
  <si>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</si>
  <si>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</si>
  <si>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</si>
  <si>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</si>
  <si>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</si>
  <si>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</si>
  <si>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</si>
  <si>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</si>
  <si>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</si>
  <si>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</si>
  <si>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</si>
  <si>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</si>
  <si>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</si>
  <si>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</si>
  <si>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</si>
  <si>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</si>
  <si>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</si>
  <si>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</si>
  <si>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</si>
  <si>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</si>
  <si>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</si>
  <si>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</si>
  <si>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</si>
  <si>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</si>
  <si>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</si>
  <si>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</si>
  <si>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</si>
  <si>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</si>
  <si>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</si>
  <si>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</si>
  <si>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</si>
  <si>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</si>
  <si>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</si>
  <si>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</si>
  <si>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</si>
  <si>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</si>
  <si>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</si>
  <si>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</si>
  <si>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</si>
  <si>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</si>
  <si>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</si>
  <si>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</si>
  <si>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</si>
  <si>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</si>
  <si>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</si>
  <si>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</si>
  <si>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</si>
  <si>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</si>
  <si>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</si>
  <si>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</si>
  <si>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</si>
  <si>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</si>
  <si>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</si>
  <si>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</si>
  <si>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</si>
  <si>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</si>
  <si>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</si>
  <si>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</si>
  <si>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</si>
  <si>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</si>
  <si>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</si>
  <si>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</si>
  <si>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</si>
  <si>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</si>
  <si>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</si>
  <si>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</si>
  <si>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</si>
  <si>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</si>
  <si>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</si>
  <si>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</si>
  <si>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</si>
  <si>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</si>
  <si>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</si>
  <si>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</si>
  <si>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</si>
  <si>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</si>
  <si>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</si>
  <si>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</si>
  <si>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</si>
  <si>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</si>
  <si>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</si>
  <si>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</si>
  <si>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</si>
  <si>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</si>
  <si>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</si>
  <si>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</si>
  <si>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</si>
  <si>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</si>
  <si>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</si>
  <si>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</si>
  <si>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</si>
  <si>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</si>
  <si>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</si>
  <si>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</si>
  <si>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</si>
  <si>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</si>
  <si>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</si>
  <si>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</si>
  <si>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</si>
  <si>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</si>
  <si>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</si>
  <si>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</si>
  <si>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</si>
  <si>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</si>
  <si>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</si>
  <si>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</si>
  <si>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</si>
  <si>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</si>
  <si>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</si>
  <si>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</si>
  <si>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</si>
  <si>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</si>
  <si>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</si>
  <si>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</si>
  <si>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</si>
  <si>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</si>
  <si>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</si>
  <si>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</si>
  <si>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</si>
  <si>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</si>
  <si>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</si>
  <si>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</si>
  <si>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</si>
  <si>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</si>
  <si>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</si>
  <si>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</si>
  <si>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</si>
  <si>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</si>
  <si>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</si>
  <si>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</si>
  <si>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</si>
  <si>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</si>
  <si>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</si>
  <si>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</si>
  <si>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</si>
  <si>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</si>
  <si>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</si>
  <si>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</si>
  <si>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</si>
  <si>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</si>
  <si>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</si>
  <si>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</si>
  <si>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</si>
  <si>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</si>
  <si>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</si>
  <si>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</si>
  <si>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</si>
  <si>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</si>
  <si>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</si>
  <si>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</si>
  <si>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</si>
  <si>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</si>
  <si>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</si>
  <si>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</si>
  <si>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</si>
  <si>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</si>
  <si>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</si>
  <si>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</si>
  <si>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</si>
  <si>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</si>
  <si>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</si>
  <si>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</si>
  <si>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</si>
  <si>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</si>
  <si>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</si>
  <si>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</si>
  <si>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</si>
  <si>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</si>
  <si>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</si>
  <si>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</si>
  <si>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</si>
  <si>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</si>
  <si>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</si>
  <si>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</si>
  <si>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</si>
  <si>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</si>
  <si>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</si>
  <si>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</si>
  <si>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</si>
  <si>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</si>
  <si>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</si>
  <si>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</si>
  <si>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</si>
  <si>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</si>
  <si>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</si>
  <si>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</si>
  <si>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</si>
  <si>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</si>
  <si>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</si>
  <si>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</si>
  <si>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</si>
  <si>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</si>
  <si>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</si>
  <si>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</si>
  <si>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</si>
  <si>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</si>
  <si>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</si>
  <si>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</si>
  <si>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</si>
  <si>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</si>
  <si>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</si>
  <si>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</si>
  <si>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</si>
  <si>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</si>
  <si>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</si>
  <si>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</si>
  <si>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</si>
  <si>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</si>
  <si>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</si>
  <si>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</si>
  <si>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</si>
  <si>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</si>
  <si>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</si>
  <si>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</si>
  <si>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</si>
  <si>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</si>
  <si>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</si>
  <si>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</si>
  <si>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</si>
  <si>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</si>
  <si>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</si>
  <si>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</si>
  <si>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</si>
  <si>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</si>
  <si>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</si>
  <si>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</si>
  <si>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</si>
  <si>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</si>
  <si>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</si>
  <si>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</si>
  <si>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</si>
  <si>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</si>
  <si>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</si>
  <si>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</si>
  <si>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</si>
  <si>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</si>
  <si>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</si>
  <si>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</si>
  <si>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</si>
  <si>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</si>
  <si>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</si>
  <si>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</si>
  <si>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</si>
  <si>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</si>
  <si>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</si>
  <si>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</si>
  <si>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</si>
  <si>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</si>
  <si>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</si>
  <si>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</si>
  <si>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</si>
  <si>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</si>
  <si>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</si>
  <si>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</si>
  <si>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</si>
  <si>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</si>
  <si>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</si>
  <si>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</si>
  <si>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</si>
  <si>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</si>
  <si>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</si>
  <si>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</si>
  <si>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</si>
  <si>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</si>
  <si>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</si>
  <si>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</si>
  <si>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</si>
  <si>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</si>
  <si>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</si>
  <si>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</si>
  <si>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</si>
  <si>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</si>
  <si>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</si>
  <si>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</si>
  <si>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</si>
  <si>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</si>
  <si>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</si>
  <si>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</si>
  <si>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</si>
  <si>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</si>
  <si>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</si>
  <si>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</si>
  <si>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</si>
  <si>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</si>
  <si>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</si>
  <si>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</si>
  <si>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</si>
  <si>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</si>
  <si>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</si>
  <si>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</si>
  <si>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</si>
  <si>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</si>
  <si>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</si>
  <si>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</si>
  <si>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</si>
  <si>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</si>
  <si>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</si>
  <si>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</si>
  <si>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</si>
  <si>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</si>
  <si>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</si>
  <si>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</si>
  <si>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</si>
  <si>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</si>
  <si>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</si>
  <si>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</si>
  <si>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</si>
  <si>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</si>
  <si>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</si>
  <si>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</si>
  <si>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</si>
  <si>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</si>
  <si>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</si>
  <si>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</si>
  <si>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</si>
  <si>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</si>
  <si>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</si>
  <si>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</si>
  <si>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</si>
  <si>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</si>
  <si>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</si>
  <si>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</si>
  <si>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</si>
  <si>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</si>
  <si>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</si>
  <si>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</si>
  <si>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</si>
  <si>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</si>
  <si>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</si>
  <si>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</si>
  <si>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</si>
  <si>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</si>
  <si>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</si>
  <si>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</si>
  <si>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</si>
  <si>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</si>
  <si>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</si>
  <si>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</si>
  <si>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</si>
  <si>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</si>
  <si>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</si>
  <si>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</si>
  <si>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</si>
  <si>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</si>
  <si>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</si>
  <si>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</si>
  <si>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</si>
  <si>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</si>
  <si>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</si>
  <si>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</si>
  <si>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</si>
  <si>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</si>
  <si>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</si>
  <si>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</si>
  <si>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</si>
  <si>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</si>
  <si>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</si>
  <si>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</si>
  <si>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</si>
  <si>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</si>
  <si>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</si>
  <si>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</si>
  <si>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</si>
  <si>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</si>
  <si>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</si>
  <si>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</si>
  <si>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</si>
  <si>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</si>
  <si>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</si>
  <si>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</si>
  <si>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</si>
  <si>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</si>
  <si>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</si>
  <si>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</si>
  <si>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</si>
  <si>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</si>
  <si>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</si>
  <si>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</si>
  <si>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</si>
  <si>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</si>
  <si>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</si>
  <si>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</si>
  <si>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</si>
  <si>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</si>
  <si>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</si>
  <si>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</si>
  <si>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</si>
  <si>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</si>
  <si>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</si>
  <si>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</si>
  <si>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</si>
  <si>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</si>
  <si>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</si>
  <si>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</si>
  <si>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</si>
  <si>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</si>
  <si>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</si>
  <si>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</si>
  <si>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</si>
  <si>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</si>
  <si>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</si>
  <si>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</si>
  <si>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</si>
  <si>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</si>
  <si>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</si>
  <si>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</si>
  <si>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</si>
  <si>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</si>
  <si>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</si>
  <si>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</si>
  <si>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</si>
  <si>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</si>
  <si>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</si>
  <si>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</si>
  <si>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</si>
  <si>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</si>
  <si>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</si>
  <si>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</si>
  <si>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</si>
  <si>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</si>
  <si>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</si>
  <si>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</si>
  <si>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</si>
  <si>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</si>
  <si>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</si>
  <si>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</si>
  <si>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</si>
  <si>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</si>
  <si>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</si>
  <si>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</si>
  <si>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</si>
  <si>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</si>
  <si>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</si>
  <si>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</si>
  <si>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</si>
  <si>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</si>
  <si>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</si>
  <si>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</si>
  <si>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</si>
  <si>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</si>
  <si>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</si>
  <si>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</si>
  <si>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</si>
  <si>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</si>
  <si>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</si>
  <si>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</si>
  <si>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</si>
  <si>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</si>
  <si>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</si>
  <si>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</si>
  <si>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</si>
  <si>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</si>
  <si>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</si>
  <si>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</si>
  <si>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</si>
  <si>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</si>
  <si>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</si>
  <si>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</si>
  <si>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</si>
  <si>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</si>
  <si>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</si>
  <si>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</si>
  <si>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</si>
  <si>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</si>
  <si>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</si>
  <si>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</si>
  <si>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</si>
  <si>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</si>
  <si>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</si>
  <si>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</si>
  <si>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</si>
  <si>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</si>
  <si>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</si>
  <si>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</si>
  <si>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</si>
  <si>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</si>
  <si>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</si>
  <si>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</si>
  <si>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</si>
  <si>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</si>
  <si>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</si>
  <si>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</si>
  <si>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</si>
  <si>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</si>
  <si>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</si>
  <si>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</si>
  <si>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</si>
  <si>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</si>
  <si>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</si>
  <si>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</si>
  <si>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</si>
  <si>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</si>
  <si>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</si>
  <si>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</si>
  <si>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</si>
  <si>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</si>
  <si>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</si>
  <si>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</si>
  <si>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</si>
  <si>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</si>
  <si>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</si>
  <si>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</si>
  <si>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</si>
  <si>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</si>
  <si>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</si>
  <si>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</si>
  <si>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</si>
  <si>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</si>
  <si>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</si>
  <si>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</si>
  <si>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</si>
  <si>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</si>
  <si>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</si>
  <si>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</si>
  <si>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</si>
  <si>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</si>
  <si>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</si>
  <si>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</si>
  <si>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</si>
  <si>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</si>
  <si>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</si>
  <si>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</si>
  <si>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</si>
  <si>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</si>
  <si>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</si>
  <si>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</si>
  <si>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</si>
  <si>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</si>
  <si>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</si>
  <si>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</si>
  <si>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</si>
  <si>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</si>
  <si>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</si>
  <si>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</si>
  <si>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</si>
  <si>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</si>
  <si>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</si>
  <si>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</si>
  <si>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</si>
  <si>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</si>
  <si>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</si>
  <si>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</si>
  <si>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</si>
  <si>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</si>
  <si>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</si>
  <si>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</si>
  <si>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</si>
  <si>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</si>
  <si>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</si>
  <si>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</si>
  <si>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</si>
  <si>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</si>
  <si>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</si>
  <si>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</si>
  <si>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</si>
  <si>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</si>
  <si>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</si>
  <si>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</si>
  <si>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</si>
  <si>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</si>
  <si>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</si>
  <si>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</si>
  <si>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</si>
  <si>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</si>
  <si>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</si>
  <si>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</si>
  <si>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</si>
  <si>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</si>
  <si>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</si>
  <si>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</si>
  <si>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</si>
  <si>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</si>
  <si>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</si>
  <si>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</si>
  <si>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</si>
  <si>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</si>
  <si>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</si>
  <si>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</si>
  <si>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</si>
  <si>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</si>
  <si>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</si>
  <si>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</si>
  <si>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</si>
  <si>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</si>
  <si>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</si>
  <si>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</si>
  <si>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</si>
  <si>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</si>
  <si>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</si>
  <si>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</si>
  <si>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</si>
  <si>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</si>
  <si>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</si>
  <si>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</si>
  <si>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</si>
  <si>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</si>
  <si>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</si>
  <si>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</si>
  <si>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</si>
  <si>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</si>
  <si>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</si>
  <si>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</si>
  <si>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</si>
  <si>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</si>
  <si>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</si>
  <si>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</si>
  <si>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</si>
  <si>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</si>
  <si>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</si>
  <si>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</si>
  <si>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</si>
  <si>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</si>
  <si>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</si>
  <si>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</si>
  <si>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</si>
  <si>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</si>
  <si>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</si>
  <si>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</si>
  <si>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</si>
  <si>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</si>
  <si>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</si>
  <si>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</si>
  <si>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</si>
  <si>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</si>
  <si>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</si>
  <si>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</si>
  <si>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</si>
  <si>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</si>
  <si>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</si>
  <si>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</si>
  <si>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</si>
  <si>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</si>
  <si>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</si>
  <si>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</si>
  <si>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</si>
  <si>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</si>
  <si>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</si>
  <si>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</si>
  <si>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</si>
  <si>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</si>
  <si>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</si>
  <si>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</si>
  <si>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</si>
  <si>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</si>
  <si>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</si>
  <si>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</si>
  <si>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</si>
  <si>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</si>
  <si>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</si>
  <si>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</si>
  <si>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</si>
  <si>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</si>
  <si>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</si>
  <si>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</si>
  <si>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</si>
  <si>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</si>
  <si>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</si>
  <si>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</si>
  <si>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</si>
  <si>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</si>
  <si>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</si>
  <si>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</si>
  <si>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</si>
  <si>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</si>
  <si>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</si>
  <si>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</si>
  <si>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</si>
  <si>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</si>
  <si>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</si>
  <si>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</si>
  <si>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</si>
  <si>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</si>
  <si>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</si>
  <si>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</si>
  <si>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</si>
  <si>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</si>
  <si>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</si>
  <si>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</si>
  <si>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</si>
  <si>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</si>
  <si>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</si>
  <si>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</si>
  <si>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</si>
  <si>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</si>
  <si>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</si>
  <si>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</si>
  <si>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</si>
  <si>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</si>
  <si>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</si>
  <si>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</si>
  <si>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</si>
  <si>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</si>
  <si>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</si>
  <si>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</si>
  <si>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</si>
  <si>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</si>
  <si>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</si>
  <si>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</si>
  <si>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</si>
  <si>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</si>
  <si>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</si>
  <si>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</si>
  <si>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</si>
  <si>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</si>
  <si>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</si>
  <si>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</si>
  <si>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</si>
  <si>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</si>
  <si>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</si>
  <si>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</si>
  <si>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</si>
  <si>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</si>
  <si>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</si>
  <si>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</si>
  <si>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</si>
  <si>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</si>
  <si>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</si>
  <si>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</si>
  <si>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</si>
  <si>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</si>
  <si>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</si>
  <si>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</si>
  <si>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</si>
  <si>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</si>
  <si>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</si>
  <si>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</si>
  <si>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</si>
  <si>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</si>
  <si>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</si>
  <si>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</si>
  <si>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</si>
  <si>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</si>
  <si>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</si>
  <si>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</si>
  <si>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</si>
  <si>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</si>
  <si>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</si>
  <si>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</si>
  <si>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</si>
  <si>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</si>
  <si>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</si>
  <si>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</si>
  <si>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</si>
  <si>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</si>
  <si>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</si>
  <si>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</si>
  <si>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</si>
  <si>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</si>
  <si>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</si>
  <si>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</si>
  <si>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</si>
  <si>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</si>
  <si>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</si>
  <si>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</si>
  <si>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</si>
  <si>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</si>
  <si>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</si>
  <si>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</si>
  <si>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</si>
  <si>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</si>
  <si>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</si>
  <si>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</si>
  <si>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</si>
  <si>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</si>
  <si>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</si>
  <si>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</si>
  <si>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</si>
  <si>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</si>
  <si>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</si>
  <si>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</si>
  <si>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</si>
  <si>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</si>
  <si>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</si>
  <si>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</si>
  <si>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</si>
  <si>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</si>
  <si>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</si>
  <si>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</si>
  <si>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</si>
  <si>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</si>
  <si>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</si>
  <si>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</si>
  <si>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</si>
  <si>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</si>
  <si>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</si>
  <si>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</si>
  <si>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</si>
  <si>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</si>
  <si>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</si>
  <si>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</si>
  <si>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</si>
  <si>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</si>
  <si>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</si>
  <si>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</si>
  <si>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</si>
  <si>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</si>
  <si>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</si>
  <si>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</si>
  <si>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</si>
  <si>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</si>
  <si>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</si>
  <si>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</si>
  <si>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</si>
  <si>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</si>
  <si>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</si>
  <si>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</si>
  <si>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</si>
  <si>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</si>
  <si>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</si>
  <si>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</si>
  <si>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</si>
  <si>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</si>
  <si>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</si>
  <si>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</si>
  <si>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</si>
  <si>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</si>
  <si>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</si>
  <si>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</si>
  <si>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</si>
  <si>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</si>
  <si>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</si>
  <si>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</si>
  <si>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</si>
  <si>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</si>
  <si>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</si>
  <si>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</si>
  <si>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</si>
  <si>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</si>
  <si>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</si>
  <si>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</si>
  <si>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</si>
  <si>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</si>
  <si>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</si>
  <si>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</si>
  <si>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</si>
  <si>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</si>
  <si>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</si>
  <si>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</si>
  <si>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</si>
  <si>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</si>
  <si>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</si>
  <si>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</si>
  <si>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</si>
  <si>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</si>
  <si>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</si>
  <si>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</si>
  <si>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</si>
  <si>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</si>
  <si>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</si>
  <si>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</si>
  <si>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</si>
  <si>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</si>
  <si>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</si>
  <si>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</si>
  <si>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</si>
  <si>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</si>
  <si>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</si>
  <si>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</si>
  <si>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</si>
  <si>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</si>
  <si>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</si>
  <si>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</si>
  <si>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</si>
  <si>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</si>
  <si>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</si>
  <si>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</si>
  <si>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</si>
  <si>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</si>
  <si>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</si>
  <si>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</si>
  <si>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</si>
  <si>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</si>
  <si>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</si>
  <si>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</si>
  <si>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</si>
  <si>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</si>
  <si>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</si>
  <si>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</si>
  <si>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</si>
  <si>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</si>
  <si>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</si>
  <si>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</si>
  <si>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</si>
  <si>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</si>
  <si>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</si>
  <si>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</si>
  <si>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</si>
  <si>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</si>
  <si>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</si>
  <si>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</si>
  <si>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</si>
  <si>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</si>
  <si>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</si>
  <si>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</si>
  <si>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</si>
  <si>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</si>
  <si>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</si>
  <si>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</si>
  <si>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</si>
  <si>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</si>
  <si>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</si>
  <si>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</si>
  <si>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</si>
  <si>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</si>
  <si>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</si>
  <si>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</si>
  <si>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</si>
  <si>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</si>
  <si>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</si>
  <si>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</si>
  <si>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</si>
  <si>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</si>
  <si>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</si>
  <si>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</si>
  <si>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</si>
  <si>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</si>
  <si>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</si>
  <si>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</si>
  <si>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</si>
  <si>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</si>
  <si>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</si>
  <si>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</si>
  <si>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</si>
  <si>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</si>
  <si>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</si>
  <si>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</si>
  <si>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</si>
  <si>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</si>
  <si>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</si>
  <si>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</si>
  <si>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</si>
  <si>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</si>
  <si>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</si>
  <si>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</si>
  <si>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</si>
  <si>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</si>
  <si>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</si>
  <si>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</si>
  <si>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</si>
  <si>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</si>
  <si>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</si>
  <si>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</si>
  <si>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</si>
  <si>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</si>
  <si>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</si>
  <si>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</si>
  <si>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</si>
  <si>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</si>
  <si>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</si>
  <si>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</si>
  <si>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</si>
  <si>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</si>
  <si>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</si>
  <si>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</si>
  <si>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</si>
  <si>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</si>
  <si>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</si>
  <si>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</si>
  <si>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</si>
  <si>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</si>
  <si>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</si>
  <si>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</si>
  <si>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</si>
  <si>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</si>
  <si>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</si>
  <si>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</si>
  <si>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</si>
  <si>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</si>
  <si>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</si>
  <si>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</si>
  <si>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</si>
  <si>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</si>
  <si>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</si>
  <si>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</si>
  <si>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</si>
  <si>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</si>
  <si>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</si>
  <si>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</si>
  <si>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</si>
  <si>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</si>
  <si>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</si>
  <si>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</si>
  <si>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</si>
  <si>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</si>
  <si>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</si>
  <si>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</si>
  <si>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</si>
  <si>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</si>
  <si>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</si>
  <si>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</si>
  <si>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</si>
  <si>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</si>
  <si>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</si>
  <si>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</si>
  <si>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</si>
  <si>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</si>
  <si>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</si>
  <si>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</si>
  <si>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</si>
  <si>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</si>
  <si>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</si>
  <si>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</si>
  <si>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</si>
  <si>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</si>
  <si>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</si>
  <si>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</si>
  <si>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</si>
  <si>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</si>
  <si>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</si>
  <si>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</si>
  <si>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</si>
  <si>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</si>
  <si>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</si>
  <si>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</si>
  <si>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</si>
  <si>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</si>
  <si>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</si>
  <si>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</si>
  <si>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</si>
  <si>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</si>
  <si>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</si>
  <si>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</si>
  <si>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</si>
  <si>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</si>
  <si>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</si>
  <si>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</si>
  <si>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</si>
  <si>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</si>
  <si>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</si>
  <si>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</si>
  <si>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</si>
  <si>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</si>
  <si>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</si>
  <si>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</si>
  <si>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</si>
  <si>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</si>
  <si>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</si>
  <si>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</si>
  <si>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</si>
  <si>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</si>
  <si>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</si>
  <si>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</si>
  <si>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</si>
  <si>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</si>
  <si>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</si>
  <si>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</si>
  <si>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</si>
  <si>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</si>
  <si>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</si>
  <si>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</si>
  <si>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</si>
  <si>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</si>
  <si>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</si>
  <si>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</si>
  <si>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</si>
  <si>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</si>
  <si>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</si>
  <si>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</si>
  <si>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</si>
  <si>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</si>
  <si>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</si>
  <si>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</si>
  <si>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</si>
  <si>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</si>
  <si>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</si>
  <si>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</si>
  <si>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</si>
  <si>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</si>
  <si>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</si>
  <si>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</si>
  <si>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</si>
  <si>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</si>
  <si>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</si>
  <si>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</si>
  <si>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</si>
  <si>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</si>
  <si>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</si>
  <si>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</si>
  <si>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</si>
  <si>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</si>
  <si>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</si>
  <si>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</si>
  <si>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</si>
  <si>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</si>
  <si>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</si>
  <si>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</si>
  <si>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</si>
  <si>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</si>
  <si>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</si>
  <si>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</si>
  <si>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</si>
  <si>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</si>
  <si>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</si>
  <si>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</si>
  <si>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</si>
  <si>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</si>
  <si>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</si>
  <si>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</si>
  <si>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</si>
  <si>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</si>
  <si>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</si>
  <si>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</si>
  <si>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</si>
  <si>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</si>
  <si>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</si>
  <si>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</si>
  <si>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</si>
  <si>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</si>
  <si>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</si>
  <si>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</si>
  <si>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</si>
  <si>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</si>
  <si>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</si>
  <si>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</si>
  <si>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</si>
  <si>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</si>
  <si>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</si>
  <si>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</si>
  <si>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</si>
  <si>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</si>
  <si>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</si>
  <si>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</si>
  <si>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</si>
  <si>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</si>
  <si>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</si>
  <si>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</si>
  <si>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</si>
  <si>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</si>
  <si>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</si>
  <si>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</si>
  <si>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</si>
  <si>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</si>
  <si>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</si>
  <si>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</si>
  <si>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</si>
  <si>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</si>
  <si>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</si>
  <si>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</si>
  <si>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</si>
  <si>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</si>
  <si>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</si>
  <si>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</si>
  <si>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</si>
  <si>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</si>
  <si>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</si>
  <si>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</si>
  <si>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</si>
  <si>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</si>
  <si>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</si>
  <si>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</si>
  <si>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</si>
  <si>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</si>
  <si>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</si>
  <si>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</si>
  <si>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</si>
  <si>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</si>
  <si>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</si>
  <si>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</si>
  <si>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</si>
  <si>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</si>
  <si>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</si>
  <si>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</si>
  <si>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</si>
  <si>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</si>
  <si>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</si>
  <si>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</si>
  <si>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</si>
  <si>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</si>
  <si>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</si>
  <si>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</si>
  <si>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</si>
  <si>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</si>
  <si>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</si>
  <si>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</si>
  <si>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</si>
  <si>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</si>
  <si>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</si>
  <si>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</si>
  <si>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</si>
  <si>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</si>
  <si>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</si>
  <si>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</si>
  <si>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</si>
  <si>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</si>
  <si>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</si>
  <si>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</si>
  <si>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</si>
  <si>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</si>
  <si>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</si>
  <si>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</si>
  <si>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</si>
  <si>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</si>
  <si>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</si>
  <si>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</si>
  <si>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</si>
  <si>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</si>
  <si>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</si>
  <si>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</si>
  <si>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</si>
  <si>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</si>
  <si>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</si>
  <si>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</si>
  <si>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</si>
  <si>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</si>
  <si>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</si>
  <si>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</si>
  <si>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</si>
  <si>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</si>
  <si>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</si>
  <si>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</si>
  <si>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</si>
  <si>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</si>
  <si>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</si>
  <si>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</si>
  <si>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</si>
  <si>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</si>
  <si>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</si>
  <si>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</si>
  <si>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</si>
  <si>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</si>
  <si>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</si>
  <si>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</si>
  <si>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</si>
  <si>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</si>
  <si>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</si>
  <si>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</si>
  <si>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</si>
  <si>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</si>
  <si>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</si>
  <si>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</si>
  <si>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</si>
  <si>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</si>
  <si>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</si>
  <si>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</si>
  <si>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</si>
  <si>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</si>
  <si>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</si>
  <si>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</si>
  <si>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</si>
  <si>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</si>
  <si>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</si>
  <si>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</si>
  <si>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</si>
  <si>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</si>
  <si>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</si>
  <si>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</si>
  <si>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</si>
  <si>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</si>
  <si>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</si>
  <si>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</si>
  <si>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</si>
  <si>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</si>
  <si>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</si>
  <si>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</si>
  <si>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</si>
  <si>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</si>
  <si>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</si>
  <si>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</si>
  <si>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</si>
  <si>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</si>
  <si>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</si>
  <si>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</si>
  <si>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</si>
  <si>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</si>
  <si>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</si>
  <si>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</si>
  <si>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</si>
  <si>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</si>
  <si>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</si>
  <si>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</si>
  <si>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</si>
  <si>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</si>
  <si>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</si>
  <si>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</si>
  <si>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</si>
  <si>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</si>
  <si>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</si>
  <si>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</si>
  <si>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</si>
  <si>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</si>
  <si>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</si>
  <si>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</si>
  <si>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</si>
  <si>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</si>
  <si>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</si>
  <si>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</si>
  <si>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</si>
  <si>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</si>
  <si>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</si>
  <si>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</si>
  <si>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</si>
  <si>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</si>
  <si>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</si>
  <si>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</si>
  <si>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</si>
  <si>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</si>
  <si>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</si>
  <si>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</si>
  <si>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</si>
  <si>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</si>
  <si>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</si>
  <si>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</si>
  <si>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</si>
  <si>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</si>
  <si>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</si>
  <si>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</si>
  <si>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</si>
  <si>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</si>
  <si>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</si>
  <si>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</si>
  <si>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</si>
  <si>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</si>
  <si>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</si>
  <si>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</si>
  <si>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</si>
  <si>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</si>
  <si>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</si>
  <si>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</si>
  <si>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</si>
  <si>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</si>
  <si>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</si>
  <si>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</si>
  <si>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</si>
  <si>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</si>
  <si>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</si>
  <si>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</si>
  <si>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</si>
  <si>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</si>
  <si>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</si>
  <si>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</si>
  <si>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</si>
  <si>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</si>
  <si>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</si>
  <si>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</si>
  <si>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</si>
  <si>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</si>
  <si>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</si>
  <si>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</si>
  <si>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</si>
  <si>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</si>
  <si>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</si>
  <si>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</si>
  <si>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</si>
  <si>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</si>
  <si>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</si>
  <si>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</si>
  <si>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</si>
  <si>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</si>
  <si>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</si>
  <si>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</si>
  <si>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</si>
  <si>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</si>
  <si>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</si>
  <si>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</si>
  <si>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</si>
  <si>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</si>
  <si>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</si>
  <si>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</si>
  <si>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</si>
  <si>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</si>
  <si>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</si>
  <si>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</si>
  <si>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</si>
  <si>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</si>
  <si>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</si>
  <si>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</si>
  <si>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</si>
  <si>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</si>
  <si>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</si>
  <si>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</si>
  <si>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</si>
  <si>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</si>
  <si>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</si>
  <si>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</si>
  <si>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</si>
  <si>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</si>
  <si>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</si>
  <si>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</si>
  <si>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</si>
  <si>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</si>
  <si>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</si>
  <si>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</si>
  <si>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</si>
  <si>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</si>
  <si>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</si>
  <si>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</si>
  <si>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</si>
  <si>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</si>
  <si>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</si>
  <si>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</si>
  <si>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</si>
  <si>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</si>
  <si>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</si>
  <si>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</si>
  <si>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</si>
  <si>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</si>
  <si>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</si>
  <si>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</si>
  <si>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</si>
  <si>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</si>
  <si>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</si>
  <si>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</si>
  <si>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</si>
  <si>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</si>
  <si>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</si>
  <si>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</si>
  <si>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</si>
  <si>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</si>
  <si>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</si>
  <si>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</si>
  <si>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</si>
  <si>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</si>
  <si>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</si>
  <si>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</si>
  <si>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</si>
  <si>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</si>
  <si>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</si>
  <si>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</si>
  <si>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</si>
  <si>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</si>
  <si>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</si>
  <si>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</si>
  <si>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</si>
  <si>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</si>
  <si>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</si>
  <si>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</si>
  <si>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</si>
  <si>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</si>
  <si>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</si>
  <si>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</si>
  <si>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</si>
  <si>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</si>
  <si>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</si>
  <si>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</si>
  <si>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</si>
  <si>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</si>
  <si>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</si>
  <si>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</si>
  <si>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</si>
  <si>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</si>
  <si>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</si>
  <si>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</si>
  <si>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</si>
  <si>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</si>
  <si>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</si>
  <si>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</si>
  <si>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</si>
  <si>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</si>
  <si>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</si>
  <si>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</si>
  <si>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</si>
  <si>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</si>
  <si>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</si>
  <si>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</si>
  <si>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</si>
  <si>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</si>
  <si>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</si>
  <si>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</si>
  <si>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</si>
  <si>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</si>
  <si>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</si>
  <si>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</si>
  <si>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</si>
  <si>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</si>
  <si>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</si>
  <si>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</si>
  <si>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</si>
  <si>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</si>
  <si>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</si>
  <si>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</si>
  <si>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</si>
  <si>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</si>
  <si>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</si>
  <si>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</si>
  <si>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</si>
  <si>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</si>
  <si>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</si>
  <si>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</si>
  <si>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</si>
  <si>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</si>
  <si>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</si>
  <si>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</si>
  <si>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</si>
  <si>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</si>
  <si>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</si>
  <si>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</si>
  <si>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</si>
  <si>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</si>
  <si>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</si>
  <si>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</si>
  <si>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</si>
  <si>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</si>
  <si>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</si>
  <si>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</si>
  <si>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</si>
  <si>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</si>
  <si>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</si>
  <si>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</si>
  <si>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</si>
  <si>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</si>
  <si>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</si>
  <si>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</si>
  <si>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</si>
  <si>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</si>
  <si>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</si>
  <si>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</si>
  <si>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</si>
  <si>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</si>
  <si>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</si>
  <si>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</si>
  <si>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</si>
  <si>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</si>
  <si>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</si>
  <si>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</si>
  <si>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</si>
  <si>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</si>
  <si>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</si>
  <si>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</si>
  <si>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</si>
  <si>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</si>
  <si>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</si>
  <si>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</si>
  <si>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</si>
  <si>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</si>
  <si>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</si>
  <si>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</si>
  <si>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</si>
  <si>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</si>
  <si>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</si>
  <si>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</si>
  <si>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</si>
  <si>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</si>
  <si>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</si>
  <si>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</si>
  <si>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</si>
  <si>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</si>
  <si>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</si>
  <si>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</si>
  <si>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</si>
  <si>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</si>
  <si>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</si>
  <si>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</si>
  <si>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</si>
  <si>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</si>
  <si>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</si>
  <si>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</si>
  <si>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</si>
  <si>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</si>
  <si>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</si>
  <si>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</si>
  <si>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</si>
  <si>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</si>
  <si>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</si>
  <si>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</si>
  <si>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</si>
  <si>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</si>
  <si>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</si>
  <si>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</si>
  <si>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</si>
  <si>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</si>
  <si>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</si>
  <si>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</si>
  <si>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</si>
  <si>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</si>
  <si>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</si>
  <si>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</si>
  <si>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</si>
  <si>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</si>
  <si>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</si>
  <si>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</si>
  <si>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</si>
  <si>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</si>
  <si>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</si>
  <si>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</si>
  <si>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</si>
  <si>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</si>
  <si>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</si>
  <si>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</si>
  <si>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</si>
  <si>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</si>
  <si>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</si>
  <si>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</si>
  <si>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</si>
  <si>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</si>
  <si>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</si>
  <si>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</si>
  <si>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</si>
  <si>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</si>
  <si>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</si>
  <si>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</si>
  <si>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</si>
  <si>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</si>
  <si>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</si>
  <si>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</si>
  <si>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</si>
  <si>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</si>
  <si>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</si>
  <si>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</si>
  <si>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</si>
  <si>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</si>
  <si>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</si>
  <si>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</si>
  <si>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</si>
  <si>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</si>
  <si>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</si>
  <si>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</si>
  <si>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</si>
  <si>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</si>
  <si>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</si>
  <si>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</si>
  <si>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</si>
  <si>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</si>
  <si>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</si>
  <si>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</si>
  <si>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</si>
  <si>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</si>
  <si>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</si>
  <si>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</si>
  <si>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</si>
  <si>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</si>
  <si>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</si>
  <si>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</si>
  <si>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</si>
  <si>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</si>
  <si>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</si>
  <si>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</si>
  <si>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</si>
  <si>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</si>
  <si>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</si>
  <si>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</si>
  <si>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</si>
  <si>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</si>
  <si>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</si>
  <si>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</si>
  <si>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</si>
  <si>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</si>
  <si>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</si>
  <si>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</si>
  <si>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</si>
  <si>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</si>
  <si>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</si>
  <si>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</si>
  <si>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</si>
  <si>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</si>
  <si>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</si>
  <si>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</si>
  <si>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</si>
  <si>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</si>
  <si>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</si>
  <si>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</si>
  <si>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</si>
  <si>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</si>
  <si>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</si>
  <si>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</si>
  <si>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</si>
  <si>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</si>
  <si>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</si>
  <si>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</si>
  <si>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</si>
  <si>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</si>
  <si>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</si>
  <si>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</si>
  <si>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</si>
  <si>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</si>
  <si>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</si>
  <si>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</si>
  <si>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</si>
  <si>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</si>
  <si>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</si>
  <si>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</si>
  <si>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</si>
  <si>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</si>
  <si>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</si>
  <si>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</si>
  <si>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</si>
  <si>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</si>
  <si>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</si>
  <si>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</si>
  <si>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</si>
  <si>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</si>
  <si>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</si>
  <si>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</si>
  <si>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</si>
  <si>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</si>
  <si>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</si>
  <si>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</si>
  <si>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</si>
  <si>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</si>
  <si>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</si>
  <si>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</si>
  <si>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</si>
  <si>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</si>
  <si>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</si>
  <si>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</si>
  <si>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</si>
  <si>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</si>
  <si>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</si>
  <si>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</si>
  <si>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</si>
  <si>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</si>
  <si>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</si>
  <si>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</si>
  <si>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</si>
  <si>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</si>
  <si>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</si>
  <si>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</si>
  <si>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</si>
  <si>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</si>
  <si>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</si>
  <si>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</si>
  <si>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</si>
  <si>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</si>
  <si>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</si>
  <si>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</si>
  <si>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</si>
  <si>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</si>
  <si>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</si>
  <si>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</si>
  <si>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</si>
  <si>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</si>
  <si>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</si>
  <si>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</si>
  <si>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</si>
  <si>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</si>
  <si>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</si>
  <si>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</si>
  <si>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</si>
  <si>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</si>
  <si>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</si>
  <si>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</si>
  <si>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</si>
  <si>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</si>
  <si>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</si>
  <si>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</si>
  <si>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</si>
  <si>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</si>
  <si>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</si>
  <si>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</si>
  <si>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</si>
  <si>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</si>
  <si>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</si>
  <si>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</si>
  <si>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</si>
  <si>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</si>
  <si>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</si>
  <si>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</si>
  <si>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</si>
  <si>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</si>
  <si>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</si>
  <si>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</si>
  <si>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</si>
  <si>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</si>
  <si>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</si>
  <si>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</si>
  <si>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</si>
  <si>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</si>
  <si>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</si>
  <si>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</si>
  <si>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</si>
  <si>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</si>
  <si>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</si>
  <si>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</si>
  <si>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</si>
  <si>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</si>
  <si>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</si>
  <si>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</si>
  <si>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</si>
  <si>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</si>
  <si>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</si>
  <si>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</si>
  <si>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</si>
  <si>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</si>
  <si>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</si>
  <si>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</si>
  <si>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</si>
  <si>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</si>
  <si>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</si>
  <si>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</si>
  <si>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</si>
  <si>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</si>
  <si>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</si>
  <si>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</si>
  <si>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</si>
  <si>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</si>
  <si>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</si>
  <si>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</si>
  <si>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</si>
  <si>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</si>
  <si>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</si>
  <si>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</si>
  <si>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</si>
  <si>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</si>
  <si>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</si>
  <si>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</si>
  <si>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</si>
  <si>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</si>
  <si>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</si>
  <si>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</si>
  <si>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</si>
  <si>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</si>
  <si>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</si>
  <si>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</si>
  <si>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</si>
  <si>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</si>
  <si>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</si>
  <si>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</si>
  <si>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</si>
  <si>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</si>
  <si>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</si>
  <si>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</si>
  <si>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</si>
  <si>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</si>
  <si>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</si>
  <si>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</si>
  <si>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</si>
  <si>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</si>
  <si>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</si>
  <si>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</si>
  <si>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</si>
  <si>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</si>
  <si>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</si>
  <si>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</si>
  <si>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</si>
  <si>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</si>
  <si>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</si>
  <si>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</si>
  <si>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</si>
  <si>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</si>
  <si>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</si>
  <si>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</si>
  <si>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</si>
  <si>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</si>
  <si>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</si>
  <si>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</si>
  <si>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</si>
  <si>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</si>
  <si>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</si>
  <si>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</si>
  <si>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</si>
  <si>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</si>
  <si>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</si>
  <si>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</si>
  <si>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</si>
  <si>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</si>
  <si>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</si>
  <si>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</si>
  <si>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</si>
  <si>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</si>
  <si>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</si>
  <si>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</si>
  <si>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</si>
  <si>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</si>
  <si>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</si>
  <si>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</si>
  <si>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</si>
  <si>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</si>
  <si>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</si>
  <si>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</si>
  <si>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</si>
  <si>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</si>
  <si>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</si>
  <si>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</si>
  <si>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</si>
  <si>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</si>
  <si>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</si>
  <si>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</si>
  <si>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</si>
  <si>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</si>
  <si>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</si>
  <si>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</si>
  <si>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</si>
  <si>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</si>
  <si>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</si>
  <si>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</si>
  <si>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</si>
  <si>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</si>
  <si>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</si>
  <si>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</si>
  <si>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</si>
  <si>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</si>
  <si>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</si>
  <si>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</si>
  <si>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</si>
  <si>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</si>
  <si>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</si>
  <si>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</si>
  <si>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</si>
  <si>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</si>
  <si>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</si>
  <si>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</si>
  <si>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</si>
  <si>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</si>
  <si>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</si>
  <si>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</si>
  <si>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</si>
  <si>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</si>
  <si>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</si>
  <si>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</si>
  <si>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</si>
  <si>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</si>
  <si>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</si>
  <si>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</si>
  <si>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</si>
  <si>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</si>
  <si>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</si>
  <si>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</si>
  <si>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</si>
  <si>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</si>
  <si>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</si>
  <si>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</si>
  <si>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</si>
  <si>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</si>
  <si>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</si>
  <si>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</si>
  <si>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</si>
  <si>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</si>
  <si>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</si>
  <si>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</si>
  <si>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</si>
  <si>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</si>
  <si>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</si>
  <si>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</si>
  <si>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</si>
  <si>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</si>
  <si>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</si>
  <si>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</si>
  <si>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</si>
  <si>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</si>
  <si>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</si>
  <si>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</si>
  <si>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</si>
  <si>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</si>
  <si>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</si>
  <si>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</si>
  <si>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</si>
  <si>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</si>
  <si>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</si>
  <si>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</si>
  <si>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</si>
  <si>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</si>
  <si>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</si>
  <si>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</si>
  <si>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</si>
  <si>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</si>
  <si>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</si>
  <si>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</si>
  <si>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</si>
  <si>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</si>
  <si>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</si>
  <si>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</si>
  <si>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</si>
  <si>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</si>
  <si>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</si>
  <si>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</si>
  <si>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</si>
  <si>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</si>
  <si>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</si>
  <si>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</si>
  <si>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</si>
  <si>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</si>
  <si>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</si>
  <si>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</si>
  <si>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</si>
  <si>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</si>
  <si>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</si>
  <si>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</si>
  <si>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</si>
  <si>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</si>
  <si>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</si>
  <si>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</si>
  <si>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</si>
  <si>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</si>
  <si>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</si>
  <si>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</si>
  <si>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</si>
  <si>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</si>
  <si>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</si>
  <si>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</si>
  <si>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</si>
  <si>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</si>
  <si>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</si>
  <si>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</si>
  <si>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</si>
  <si>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</si>
  <si>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</si>
  <si>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</si>
  <si>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</si>
  <si>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</si>
  <si>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</si>
  <si>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</si>
  <si>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</si>
  <si>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</si>
  <si>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</si>
  <si>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</si>
  <si>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</si>
  <si>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</si>
  <si>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</si>
  <si>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</si>
  <si>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</si>
  <si>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</si>
  <si>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</si>
  <si>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</si>
  <si>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</si>
  <si>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</si>
  <si>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</si>
  <si>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</si>
  <si>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</si>
  <si>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</si>
  <si>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</si>
  <si>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</si>
  <si>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</si>
  <si>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</si>
  <si>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</si>
  <si>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</si>
  <si>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</si>
  <si>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</si>
  <si>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</si>
  <si>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</si>
  <si>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</si>
  <si>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</si>
  <si>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</si>
  <si>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</si>
  <si>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</si>
  <si>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</si>
  <si>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</si>
  <si>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</si>
  <si>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</si>
  <si>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</si>
  <si>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</si>
  <si>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</si>
  <si>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</si>
  <si>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</si>
  <si>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</si>
  <si>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</si>
  <si>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</si>
  <si>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</si>
  <si>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</si>
  <si>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</si>
  <si>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</si>
  <si>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</si>
  <si>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</si>
  <si>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</si>
  <si>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</si>
  <si>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</si>
  <si>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</si>
  <si>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</si>
  <si>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</si>
  <si>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</si>
  <si>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</si>
  <si>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</si>
  <si>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</si>
  <si>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</si>
  <si>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</si>
  <si>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</si>
  <si>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</si>
  <si>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</si>
  <si>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</si>
  <si>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</si>
  <si>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</si>
  <si>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</si>
  <si>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</si>
  <si>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</si>
  <si>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</si>
  <si>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</si>
  <si>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</si>
  <si>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</si>
  <si>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</si>
  <si>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</si>
  <si>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</si>
  <si>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</si>
  <si>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</si>
  <si>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</si>
  <si>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</si>
  <si>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</si>
  <si>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</si>
  <si>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</si>
  <si>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</si>
  <si>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</si>
  <si>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</si>
  <si>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</si>
  <si>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</si>
  <si>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</si>
  <si>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</si>
  <si>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</si>
  <si>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</si>
  <si>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</si>
  <si>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</si>
  <si>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</si>
  <si>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</si>
  <si>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</si>
  <si>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</si>
  <si>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</si>
  <si>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</si>
  <si>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</si>
  <si>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</si>
  <si>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</si>
  <si>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</si>
  <si>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</si>
  <si>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</si>
  <si>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</si>
  <si>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</si>
  <si>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</si>
  <si>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</si>
  <si>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</si>
  <si>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</si>
  <si>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</si>
  <si>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</si>
  <si>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</si>
  <si>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</si>
  <si>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</si>
  <si>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</si>
  <si>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</si>
  <si>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</si>
  <si>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</si>
  <si>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</si>
  <si>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</si>
  <si>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</si>
  <si>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</si>
  <si>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</si>
  <si>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</si>
  <si>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</si>
  <si>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</si>
  <si>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</si>
  <si>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</si>
  <si>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</si>
  <si>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</si>
  <si>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</si>
  <si>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</si>
  <si>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</si>
  <si>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</si>
  <si>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</si>
  <si>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</si>
  <si>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</si>
  <si>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</si>
  <si>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</si>
  <si>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</si>
  <si>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</si>
  <si>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</si>
  <si>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</si>
  <si>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</si>
  <si>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</si>
  <si>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</si>
  <si>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</si>
  <si>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</si>
  <si>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</si>
  <si>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</si>
  <si>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</si>
  <si>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</si>
  <si>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</si>
  <si>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</si>
  <si>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</si>
  <si>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</si>
  <si>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</si>
  <si>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</si>
  <si>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</si>
  <si>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</si>
  <si>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</si>
  <si>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</si>
  <si>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</si>
  <si>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</si>
  <si>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</si>
  <si>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</si>
  <si>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</si>
  <si>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</si>
  <si>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</si>
  <si>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</si>
  <si>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</si>
  <si>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</si>
  <si>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</si>
  <si>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</si>
  <si>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</si>
  <si>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</si>
  <si>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</si>
  <si>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</si>
  <si>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</si>
  <si>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</si>
  <si>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</si>
  <si>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</si>
  <si>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</si>
  <si>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</si>
  <si>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</si>
  <si>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</si>
  <si>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</si>
  <si>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</si>
  <si>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</si>
  <si>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</si>
  <si>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</si>
  <si>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</si>
  <si>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</si>
  <si>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</si>
  <si>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</si>
  <si>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</si>
  <si>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</si>
  <si>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</si>
  <si>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</si>
  <si>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</si>
  <si>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</si>
  <si>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</si>
  <si>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</si>
  <si>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</si>
  <si>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</si>
  <si>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</si>
  <si>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</si>
  <si>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</si>
  <si>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</si>
  <si>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</si>
  <si>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</si>
  <si>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</si>
  <si>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</si>
  <si>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</si>
  <si>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</si>
  <si>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</si>
  <si>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</si>
  <si>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</si>
  <si>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</si>
  <si>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</si>
  <si>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</si>
  <si>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</si>
  <si>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</si>
  <si>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</si>
  <si>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</si>
  <si>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</si>
  <si>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</si>
  <si>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</si>
  <si>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</si>
  <si>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</si>
  <si>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</si>
  <si>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</si>
  <si>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</si>
  <si>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</si>
  <si>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</si>
  <si>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</si>
  <si>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</si>
  <si>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</si>
  <si>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</si>
  <si>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</si>
  <si>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</si>
  <si>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</si>
  <si>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</si>
  <si>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</si>
  <si>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</si>
  <si>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</si>
  <si>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</si>
  <si>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</si>
  <si>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</si>
  <si>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</si>
  <si>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</si>
  <si>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</si>
  <si>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</si>
  <si>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</si>
  <si>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</si>
  <si>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</si>
  <si>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</si>
  <si>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</si>
  <si>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</si>
  <si>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</si>
  <si>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</si>
  <si>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</si>
  <si>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</si>
  <si>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</si>
  <si>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</si>
  <si>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</si>
  <si>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</si>
  <si>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</si>
  <si>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</si>
  <si>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</si>
  <si>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</si>
  <si>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</si>
  <si>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</si>
  <si>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</si>
  <si>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</si>
  <si>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</si>
  <si>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</si>
  <si>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</si>
  <si>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</si>
  <si>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</si>
  <si>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</si>
  <si>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</si>
  <si>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</si>
  <si>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</si>
  <si>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</si>
  <si>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</si>
  <si>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</si>
  <si>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</si>
  <si>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</si>
  <si>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</si>
  <si>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</si>
  <si>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</si>
  <si>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</si>
  <si>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</si>
  <si>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</si>
  <si>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</si>
  <si>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</si>
  <si>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</si>
  <si>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</si>
  <si>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</si>
  <si>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</si>
  <si>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</si>
  <si>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</si>
  <si>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</si>
  <si>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</si>
  <si>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</si>
  <si>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</si>
  <si>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</si>
  <si>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</si>
  <si>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</si>
  <si>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</si>
  <si>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</si>
  <si>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</si>
  <si>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</si>
  <si>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</si>
  <si>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</si>
  <si>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</si>
  <si>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</si>
  <si>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</si>
  <si>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</si>
  <si>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</si>
  <si>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</si>
  <si>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</si>
  <si>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</si>
  <si>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</si>
  <si>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</si>
  <si>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</si>
  <si>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</si>
  <si>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</si>
  <si>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</si>
  <si>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</si>
  <si>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</si>
  <si>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</si>
  <si>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</si>
  <si>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</si>
  <si>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</si>
  <si>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</si>
  <si>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</si>
  <si>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</si>
  <si>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</si>
  <si>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</si>
  <si>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</si>
  <si>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</si>
  <si>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</si>
  <si>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</si>
  <si>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</si>
  <si>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</si>
  <si>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</si>
  <si>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</si>
  <si>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</si>
  <si>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</si>
  <si>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</si>
  <si>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</si>
  <si>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</si>
  <si>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</si>
  <si>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</si>
  <si>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</si>
  <si>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</si>
  <si>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</si>
  <si>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</si>
  <si>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</si>
  <si>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</si>
  <si>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</si>
  <si>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</si>
  <si>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</si>
  <si>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</si>
  <si>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</si>
  <si>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</si>
  <si>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</si>
  <si>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</si>
  <si>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</si>
  <si>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</si>
  <si>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</si>
  <si>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</si>
  <si>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</si>
  <si>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</si>
  <si>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</si>
  <si>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</si>
  <si>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</si>
  <si>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</si>
  <si>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</si>
  <si>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</si>
  <si>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</si>
  <si>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</si>
  <si>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</si>
  <si>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</si>
  <si>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</si>
  <si>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</si>
  <si>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</si>
  <si>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</si>
  <si>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</si>
  <si>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</si>
  <si>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</si>
  <si>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</si>
  <si>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</si>
  <si>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</si>
  <si>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</si>
  <si>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</si>
  <si>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</si>
  <si>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</si>
  <si>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</si>
  <si>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</si>
  <si>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</si>
  <si>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</si>
  <si>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</si>
  <si>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</si>
  <si>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</si>
  <si>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</si>
  <si>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</si>
  <si>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</si>
  <si>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</si>
  <si>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</si>
  <si>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</si>
  <si>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</si>
  <si>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</si>
  <si>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</si>
  <si>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</si>
  <si>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</si>
  <si>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</si>
  <si>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</si>
  <si>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</si>
  <si>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</si>
  <si>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</si>
  <si>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</si>
  <si>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</si>
  <si>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</si>
  <si>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</si>
  <si>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</si>
  <si>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</si>
  <si>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</si>
  <si>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</si>
  <si>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</si>
  <si>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</si>
  <si>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</si>
  <si>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</si>
  <si>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</si>
  <si>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</si>
  <si>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</si>
  <si>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</si>
  <si>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</si>
  <si>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</si>
  <si>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</si>
  <si>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</si>
  <si>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</si>
  <si>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</si>
  <si>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</si>
  <si>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</si>
  <si>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</si>
  <si>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</si>
  <si>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</si>
  <si>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</si>
  <si>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</si>
  <si>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</si>
  <si>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</si>
  <si>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</si>
  <si>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</si>
  <si>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</si>
  <si>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</si>
  <si>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</si>
  <si>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</si>
  <si>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</si>
  <si>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</si>
  <si>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</si>
  <si>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</si>
  <si>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</si>
  <si>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</si>
  <si>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</si>
  <si>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</si>
  <si>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</si>
  <si>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</si>
  <si>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</si>
  <si>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</si>
  <si>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</si>
  <si>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</si>
  <si>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</si>
  <si>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</si>
  <si>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</si>
  <si>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</si>
  <si>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</si>
  <si>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</si>
  <si>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</si>
  <si>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</si>
  <si>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</si>
  <si>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</si>
  <si>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</si>
  <si>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</si>
  <si>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</si>
  <si>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</si>
  <si>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</si>
  <si>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</si>
  <si>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</si>
  <si>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</si>
  <si>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</si>
  <si>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</si>
  <si>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</si>
  <si>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</si>
  <si>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</si>
  <si>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</si>
  <si>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</si>
  <si>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</si>
  <si>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</si>
  <si>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</si>
  <si>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</si>
  <si>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</si>
  <si>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</si>
  <si>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</si>
  <si>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</si>
  <si>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</si>
  <si>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</si>
  <si>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</si>
  <si>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</si>
  <si>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</si>
  <si>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</si>
  <si>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</si>
  <si>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</si>
  <si>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</si>
  <si>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</si>
  <si>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</si>
  <si>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</si>
  <si>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</si>
  <si>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</si>
  <si>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</si>
  <si>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</si>
  <si>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</si>
  <si>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</si>
  <si>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</si>
  <si>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</si>
  <si>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</si>
  <si>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</si>
  <si>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</si>
  <si>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</si>
  <si>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</si>
  <si>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</si>
  <si>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</si>
  <si>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</si>
  <si>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</si>
  <si>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</si>
  <si>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</si>
  <si>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</si>
  <si>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</si>
  <si>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</si>
  <si>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</si>
  <si>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</si>
  <si>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</si>
  <si>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</si>
  <si>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</si>
  <si>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</si>
  <si>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</si>
  <si>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</si>
  <si>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</si>
  <si>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</si>
  <si>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</si>
  <si>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</si>
  <si>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</si>
  <si>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</si>
  <si>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</si>
  <si>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</si>
  <si>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</si>
  <si>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</si>
  <si>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</si>
  <si>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</si>
  <si>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</si>
  <si>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</si>
  <si>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</si>
  <si>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</si>
  <si>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</si>
  <si>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</si>
  <si>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</si>
  <si>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</si>
  <si>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</si>
  <si>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</si>
  <si>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</si>
  <si>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</si>
  <si>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</si>
  <si>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</si>
  <si>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</si>
  <si>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</si>
  <si>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</si>
  <si>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</si>
  <si>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</si>
  <si>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</si>
  <si>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</si>
  <si>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</si>
  <si>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</si>
  <si>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</si>
  <si>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</si>
  <si>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</si>
  <si>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</si>
  <si>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</si>
  <si>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</si>
  <si>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</si>
  <si>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</si>
  <si>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</si>
  <si>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</si>
  <si>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</si>
  <si>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</si>
  <si>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</si>
  <si>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</si>
  <si>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</si>
  <si>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</si>
  <si>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</si>
  <si>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</si>
  <si>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</si>
  <si>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</si>
  <si>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</si>
  <si>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</si>
  <si>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</si>
  <si>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</si>
  <si>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</si>
  <si>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</si>
  <si>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</si>
  <si>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</si>
  <si>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</si>
  <si>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</si>
  <si>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</si>
  <si>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</si>
  <si>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</si>
  <si>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</si>
  <si>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</si>
  <si>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</si>
  <si>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</si>
  <si>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</si>
  <si>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</si>
  <si>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</si>
  <si>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</si>
  <si>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</si>
  <si>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</si>
  <si>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</si>
  <si>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</si>
  <si>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</si>
  <si>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</si>
  <si>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</si>
  <si>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</si>
  <si>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</si>
  <si>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</si>
  <si>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</si>
  <si>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</si>
  <si>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</si>
  <si>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</si>
  <si>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</si>
  <si>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</si>
  <si>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</si>
  <si>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</si>
  <si>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</si>
  <si>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</si>
  <si>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</si>
  <si>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</si>
  <si>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</si>
  <si>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</si>
  <si>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</si>
  <si>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</si>
  <si>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</si>
  <si>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</si>
  <si>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</si>
  <si>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</si>
  <si>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</si>
  <si>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</si>
  <si>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</si>
  <si>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</si>
  <si>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</si>
  <si>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</si>
  <si>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</si>
  <si>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</si>
  <si>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</si>
  <si>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</si>
  <si>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</si>
  <si>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</si>
  <si>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</si>
  <si>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</si>
  <si>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</si>
  <si>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</si>
  <si>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</si>
  <si>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</si>
  <si>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</si>
  <si>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</si>
  <si>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</si>
  <si>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</si>
  <si>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</si>
  <si>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</si>
  <si>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</si>
  <si>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</si>
  <si>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</si>
  <si>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</si>
  <si>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</si>
  <si>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</si>
  <si>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</si>
  <si>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</si>
  <si>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</si>
  <si>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</si>
  <si>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</si>
  <si>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</si>
  <si>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</si>
  <si>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</si>
  <si>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</si>
  <si>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</si>
  <si>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</si>
  <si>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</si>
  <si>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</si>
  <si>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</si>
  <si>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</si>
  <si>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</si>
  <si>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</si>
  <si>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</si>
  <si>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</si>
  <si>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</si>
  <si>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</si>
  <si>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</si>
  <si>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</si>
  <si>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</si>
  <si>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</si>
  <si>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</si>
  <si>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</si>
  <si>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</si>
  <si>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</si>
  <si>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</si>
  <si>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</si>
  <si>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</si>
  <si>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</si>
  <si>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</si>
  <si>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</si>
  <si>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</si>
  <si>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</si>
  <si>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</si>
  <si>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</si>
  <si>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</si>
  <si>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</si>
  <si>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</si>
  <si>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</si>
  <si>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</si>
  <si>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</si>
  <si>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</si>
  <si>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</si>
  <si>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</si>
  <si>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</si>
  <si>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</si>
  <si>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</si>
  <si>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</si>
  <si>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</si>
  <si>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</si>
  <si>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</si>
  <si>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</si>
  <si>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</si>
  <si>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</si>
  <si>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</si>
  <si>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</si>
  <si>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</si>
  <si>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</si>
  <si>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</si>
  <si>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</si>
  <si>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</si>
  <si>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</si>
  <si>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</si>
  <si>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</si>
  <si>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</si>
  <si>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</si>
  <si>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</si>
  <si>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</si>
  <si>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</si>
  <si>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</si>
  <si>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</si>
  <si>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</si>
  <si>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</si>
  <si>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</si>
  <si>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</si>
  <si>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</si>
  <si>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</si>
  <si>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</si>
  <si>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</si>
  <si>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</si>
  <si>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</si>
  <si>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</si>
  <si>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</si>
  <si>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</si>
  <si>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</si>
  <si>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</si>
  <si>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</si>
  <si>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</si>
  <si>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</si>
  <si>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</si>
  <si>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</si>
  <si>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</si>
  <si>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</si>
  <si>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</si>
  <si>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</si>
  <si>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</si>
  <si>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</si>
  <si>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</si>
  <si>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</si>
  <si>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</si>
  <si>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</si>
  <si>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</si>
  <si>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</si>
  <si>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</si>
  <si>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</si>
  <si>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</si>
  <si>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</si>
  <si>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</si>
  <si>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</si>
  <si>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</si>
  <si>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</si>
  <si>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</si>
  <si>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</si>
  <si>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</si>
  <si>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</si>
  <si>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</si>
  <si>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</si>
  <si>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</si>
  <si>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</si>
  <si>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</si>
  <si>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</si>
  <si>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</si>
  <si>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</si>
  <si>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</si>
  <si>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</si>
  <si>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</si>
  <si>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</si>
  <si>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</si>
  <si>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</si>
  <si>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</si>
  <si>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</si>
  <si>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</si>
  <si>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</si>
  <si>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</si>
  <si>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</si>
  <si>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</si>
  <si>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</si>
  <si>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</si>
  <si>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</si>
  <si>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</si>
  <si>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</si>
  <si>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</si>
  <si>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</si>
  <si>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</si>
  <si>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</si>
  <si>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</si>
  <si>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</si>
  <si>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</si>
  <si>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</si>
  <si>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</si>
  <si>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</si>
  <si>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</si>
  <si>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</si>
  <si>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</si>
  <si>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</si>
  <si>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</si>
  <si>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</si>
  <si>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</si>
  <si>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</si>
  <si>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</si>
  <si>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</si>
  <si>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</si>
  <si>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</si>
  <si>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</si>
  <si>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</si>
  <si>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</si>
  <si>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</si>
  <si>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</si>
  <si>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</si>
  <si>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</si>
  <si>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</si>
  <si>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</si>
  <si>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</si>
  <si>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</si>
  <si>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</si>
  <si>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</si>
  <si>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</si>
  <si>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</si>
  <si>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</si>
  <si>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</si>
  <si>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</si>
  <si>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</si>
  <si>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</si>
  <si>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</si>
  <si>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</si>
  <si>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</si>
  <si>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</si>
  <si>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</si>
  <si>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</si>
  <si>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</si>
  <si>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</si>
  <si>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</si>
  <si>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</si>
  <si>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</si>
  <si>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</si>
  <si>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</si>
  <si>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</si>
  <si>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</si>
  <si>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</si>
  <si>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</si>
  <si>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</si>
  <si>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</si>
  <si>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</si>
  <si>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</si>
  <si>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</si>
  <si>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</si>
  <si>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</si>
  <si>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</si>
  <si>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</si>
  <si>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</si>
  <si>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</si>
  <si>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</si>
  <si>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</si>
  <si>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</si>
  <si>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</si>
  <si>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</si>
  <si>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</si>
  <si>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</si>
  <si>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</si>
  <si>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</si>
  <si>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</si>
  <si>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</si>
  <si>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</si>
  <si>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</si>
  <si>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</si>
  <si>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</si>
  <si>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</si>
  <si>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</si>
  <si>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</si>
  <si>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</si>
  <si>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</si>
  <si>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</si>
  <si>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</si>
  <si>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</si>
  <si>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</si>
  <si>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</si>
  <si>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</si>
  <si>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</si>
  <si>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</si>
  <si>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</si>
  <si>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</si>
  <si>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</si>
  <si>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</si>
  <si>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</si>
  <si>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</si>
  <si>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</si>
  <si>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</si>
  <si>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</si>
  <si>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</si>
  <si>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</si>
  <si>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</si>
  <si>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</si>
  <si>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</si>
  <si>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</si>
  <si>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</si>
  <si>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</si>
  <si>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</si>
  <si>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</si>
  <si>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</si>
  <si>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</si>
  <si>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</si>
  <si>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</si>
  <si>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</si>
  <si>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</si>
  <si>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</si>
  <si>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</si>
  <si>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</si>
  <si>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</si>
  <si>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</si>
  <si>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</si>
  <si>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</si>
  <si>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</si>
  <si>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</si>
  <si>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</si>
  <si>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</si>
  <si>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</si>
  <si>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</si>
  <si>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</si>
  <si>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</si>
  <si>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</si>
  <si>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</si>
  <si>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</si>
  <si>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</si>
  <si>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</si>
  <si>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</si>
  <si>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</si>
  <si>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</si>
  <si>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</si>
  <si>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</si>
  <si>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</si>
  <si>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</si>
  <si>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</si>
  <si>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</si>
  <si>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</si>
  <si>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</si>
  <si>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</si>
  <si>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</si>
  <si>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</si>
  <si>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</si>
  <si>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</si>
  <si>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</si>
  <si>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</si>
  <si>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</si>
  <si>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</si>
  <si>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</si>
  <si>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</si>
  <si>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</si>
  <si>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</si>
  <si>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</si>
  <si>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</si>
  <si>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</si>
  <si>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</si>
  <si>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</si>
  <si>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</si>
  <si>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</si>
  <si>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</si>
  <si>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</si>
  <si>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</si>
  <si>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</si>
  <si>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</si>
  <si>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</si>
  <si>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</si>
  <si>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</si>
  <si>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</si>
  <si>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</si>
  <si>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</si>
  <si>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</si>
  <si>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</si>
  <si>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</si>
  <si>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</si>
  <si>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</si>
  <si>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</si>
  <si>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</si>
  <si>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</si>
  <si>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</si>
  <si>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</si>
  <si>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</si>
  <si>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</si>
  <si>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</si>
  <si>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</si>
  <si>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</si>
  <si>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</si>
  <si>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</si>
  <si>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</si>
  <si>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</si>
  <si>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</si>
  <si>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</si>
  <si>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</si>
  <si>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</si>
  <si>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</si>
  <si>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</si>
  <si>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</si>
  <si>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</si>
  <si>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</si>
  <si>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</si>
  <si>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</si>
  <si>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</si>
  <si>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</si>
  <si>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</si>
  <si>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</si>
  <si>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</si>
  <si>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</si>
  <si>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</si>
  <si>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</si>
  <si>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</si>
  <si>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</si>
  <si>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</si>
  <si>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</si>
  <si>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</si>
  <si>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</si>
  <si>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</si>
  <si>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</si>
  <si>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</si>
  <si>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</si>
  <si>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</si>
  <si>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</si>
  <si>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</si>
  <si>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</si>
  <si>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</si>
  <si>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</si>
  <si>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</si>
  <si>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</si>
  <si>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</si>
  <si>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</si>
  <si>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</si>
  <si>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</si>
  <si>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</si>
  <si>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</si>
  <si>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</si>
  <si>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</si>
  <si>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</si>
  <si>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</si>
  <si>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</si>
  <si>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</si>
  <si>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</si>
  <si>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</si>
  <si>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</si>
  <si>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</si>
  <si>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</si>
  <si>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</si>
  <si>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</si>
  <si>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</si>
  <si>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</si>
  <si>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</si>
  <si>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</si>
  <si>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</si>
  <si>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</si>
  <si>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</si>
  <si>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</si>
  <si>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</si>
  <si>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</si>
  <si>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</si>
  <si>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</si>
  <si>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</si>
  <si>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</si>
  <si>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</si>
  <si>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</si>
  <si>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</si>
  <si>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</si>
  <si>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</si>
  <si>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</si>
  <si>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</si>
  <si>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</si>
  <si>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</si>
  <si>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</si>
  <si>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</si>
  <si>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</si>
  <si>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</si>
  <si>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</si>
  <si>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</si>
  <si>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</si>
  <si>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</si>
  <si>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</si>
  <si>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</si>
  <si>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</si>
  <si>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</si>
  <si>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</si>
  <si>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</si>
  <si>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</si>
  <si>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</si>
  <si>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</si>
  <si>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</si>
  <si>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</si>
  <si>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</si>
  <si>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</si>
  <si>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</si>
  <si>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</si>
  <si>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</si>
  <si>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</si>
  <si>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</si>
  <si>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</si>
  <si>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</si>
  <si>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</si>
  <si>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</si>
  <si>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</si>
  <si>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</si>
  <si>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</si>
  <si>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</si>
  <si>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</si>
  <si>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</si>
  <si>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</si>
  <si>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</si>
  <si>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</si>
  <si>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</si>
  <si>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</si>
  <si>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</si>
  <si>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</si>
  <si>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</si>
  <si>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</si>
  <si>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</si>
  <si>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</si>
  <si>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</si>
  <si>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</si>
  <si>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</si>
  <si>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</si>
  <si>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</si>
  <si>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</si>
  <si>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</si>
  <si>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</si>
  <si>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</si>
  <si>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</si>
  <si>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</si>
  <si>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</si>
  <si>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</si>
  <si>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</si>
  <si>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</si>
  <si>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</si>
  <si>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</si>
  <si>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</si>
  <si>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</si>
  <si>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</si>
  <si>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</si>
  <si>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</si>
  <si>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</si>
  <si>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</si>
  <si>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</si>
  <si>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</si>
  <si>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</si>
  <si>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</si>
  <si>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</si>
  <si>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</si>
  <si>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</si>
  <si>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</si>
  <si>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</si>
  <si>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</si>
  <si>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</si>
  <si>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</si>
  <si>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</si>
  <si>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</si>
  <si>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</si>
  <si>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</si>
  <si>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</si>
  <si>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</si>
  <si>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</si>
  <si>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</si>
  <si>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</si>
  <si>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</si>
  <si>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</si>
  <si>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</si>
  <si>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</si>
  <si>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</si>
  <si>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</si>
  <si>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</si>
  <si>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</si>
  <si>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</si>
  <si>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</si>
  <si>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</si>
  <si>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</si>
  <si>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</si>
  <si>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</si>
  <si>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</si>
  <si>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</si>
  <si>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</si>
  <si>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</si>
  <si>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</si>
  <si>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</si>
  <si>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</si>
  <si>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</si>
  <si>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</si>
  <si>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</si>
  <si>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</si>
  <si>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</si>
  <si>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</si>
  <si>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</si>
  <si>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</si>
  <si>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</si>
  <si>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</si>
  <si>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</si>
  <si>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</si>
  <si>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</si>
  <si>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</si>
  <si>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</si>
  <si>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</si>
  <si>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</si>
  <si>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</si>
  <si>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</si>
  <si>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</si>
  <si>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</si>
  <si>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</si>
  <si>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</si>
  <si>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</si>
  <si>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</si>
  <si>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</si>
  <si>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</si>
  <si>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</si>
  <si>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</si>
  <si>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</si>
  <si>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</si>
  <si>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</si>
  <si>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</si>
  <si>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</si>
  <si>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</si>
  <si>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</si>
  <si>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</si>
  <si>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</si>
  <si>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</si>
  <si>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</si>
  <si>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</si>
  <si>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</si>
  <si>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</si>
  <si>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</si>
  <si>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</si>
  <si>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</si>
  <si>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</si>
  <si>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</si>
  <si>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</si>
  <si>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</si>
  <si>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</si>
  <si>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</si>
  <si>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</si>
  <si>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</si>
  <si>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</si>
  <si>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</si>
  <si>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</si>
  <si>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</si>
  <si>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</si>
  <si>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</si>
  <si>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</si>
  <si>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</si>
  <si>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</si>
  <si>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</si>
  <si>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</si>
  <si>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</si>
  <si>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</si>
  <si>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</si>
  <si>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</si>
  <si>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</si>
  <si>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</si>
  <si>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</si>
  <si>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</si>
  <si>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</si>
  <si>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</si>
  <si>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</si>
  <si>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</si>
  <si>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</si>
  <si>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</si>
  <si>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</si>
  <si>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</si>
  <si>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</si>
  <si>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</si>
  <si>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</si>
  <si>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</si>
  <si>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</si>
  <si>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</si>
  <si>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</si>
  <si>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</si>
  <si>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</si>
  <si>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</si>
  <si>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</si>
  <si>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</si>
  <si>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</si>
  <si>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</si>
  <si>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</si>
  <si>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</si>
  <si>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</si>
  <si>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</si>
  <si>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</si>
  <si>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</si>
  <si>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</si>
  <si>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</si>
  <si>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</si>
  <si>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</si>
  <si>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</si>
  <si>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</si>
  <si>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</si>
  <si>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</si>
  <si>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</si>
  <si>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</si>
  <si>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</si>
  <si>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</si>
  <si>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</si>
  <si>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</si>
  <si>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</si>
  <si>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</si>
  <si>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</si>
  <si>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</si>
  <si>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</si>
  <si>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</si>
  <si>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</si>
  <si>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</si>
  <si>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</si>
  <si>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</si>
  <si>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</si>
  <si>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</si>
  <si>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</si>
  <si>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</si>
  <si>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</si>
  <si>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</si>
  <si>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</si>
  <si>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</si>
  <si>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</si>
  <si>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</si>
  <si>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</si>
  <si>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</si>
  <si>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</si>
  <si>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</si>
  <si>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</si>
  <si>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</si>
  <si>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</si>
  <si>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</si>
  <si>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</si>
  <si>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</si>
  <si>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</si>
  <si>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</si>
  <si>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</si>
  <si>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</si>
  <si>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</si>
  <si>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</si>
  <si>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</si>
  <si>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</si>
  <si>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</si>
  <si>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</si>
  <si>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</si>
  <si>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</si>
  <si>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</si>
  <si>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</si>
  <si>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</si>
  <si>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</si>
  <si>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</si>
  <si>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</si>
  <si>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</si>
  <si>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</si>
  <si>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</si>
  <si>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</si>
  <si>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</si>
  <si>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</si>
  <si>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</si>
  <si>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</si>
  <si>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</si>
  <si>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</si>
  <si>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</si>
  <si>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</si>
  <si>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</si>
  <si>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</si>
  <si>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</si>
  <si>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</si>
  <si>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</si>
  <si>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</si>
  <si>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</si>
  <si>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</si>
  <si>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</si>
  <si>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</si>
  <si>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</si>
  <si>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</si>
  <si>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</si>
  <si>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</si>
  <si>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</si>
  <si>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</si>
  <si>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</si>
  <si>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</si>
  <si>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</si>
  <si>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</si>
  <si>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</si>
  <si>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</si>
  <si>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</si>
  <si>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</si>
  <si>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</si>
  <si>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</si>
  <si>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</si>
  <si>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</si>
  <si>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</si>
  <si>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</si>
  <si>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</si>
  <si>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</si>
  <si>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</si>
  <si>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</si>
  <si>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</si>
  <si>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</si>
  <si>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</si>
  <si>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</si>
  <si>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</si>
  <si>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</si>
  <si>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</si>
  <si>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</si>
  <si>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</si>
  <si>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</si>
  <si>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</si>
  <si>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</si>
  <si>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</si>
  <si>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</si>
  <si>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</si>
  <si>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</si>
  <si>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</si>
  <si>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</si>
  <si>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</si>
  <si>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</si>
  <si>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</si>
  <si>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</si>
  <si>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</si>
  <si>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</si>
  <si>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</si>
  <si>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</si>
  <si>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</si>
  <si>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</si>
  <si>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</si>
  <si>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</si>
  <si>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</si>
  <si>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</si>
  <si>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</si>
  <si>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</si>
  <si>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</si>
  <si>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</si>
  <si>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</si>
  <si>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</si>
  <si>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</si>
  <si>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</si>
  <si>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</si>
  <si>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</si>
  <si>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</si>
  <si>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</si>
  <si>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</si>
  <si>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</si>
  <si>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</si>
  <si>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</si>
  <si>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</si>
  <si>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</si>
  <si>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</si>
  <si>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</si>
  <si>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</si>
  <si>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</si>
  <si>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</si>
  <si>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</si>
  <si>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</si>
  <si>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</si>
  <si>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</si>
  <si>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</si>
  <si>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</si>
  <si>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</si>
  <si>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</si>
  <si>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</si>
  <si>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</si>
  <si>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</si>
  <si>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</si>
  <si>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</si>
  <si>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</si>
  <si>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</si>
  <si>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</si>
  <si>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</si>
  <si>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</si>
  <si>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</si>
  <si>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</si>
  <si>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</si>
  <si>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</si>
  <si>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</si>
  <si>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</si>
  <si>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</si>
  <si>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</si>
  <si>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</si>
  <si>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</si>
  <si>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</si>
  <si>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</si>
  <si>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</si>
  <si>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</si>
  <si>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</si>
  <si>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</si>
  <si>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</si>
  <si>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</si>
  <si>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</si>
  <si>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</si>
  <si>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</si>
  <si>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</si>
  <si>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</si>
  <si>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</si>
  <si>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</si>
  <si>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</si>
  <si>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</si>
  <si>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</si>
  <si>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</si>
  <si>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</si>
  <si>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</si>
  <si>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</si>
  <si>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</si>
  <si>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</si>
  <si>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</si>
  <si>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</si>
  <si>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</si>
  <si>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</si>
  <si>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</si>
  <si>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</si>
  <si>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</si>
  <si>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</si>
  <si>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</si>
  <si>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</si>
  <si>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</si>
  <si>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</si>
  <si>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</si>
  <si>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</si>
  <si>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</si>
  <si>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</si>
  <si>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</si>
  <si>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</si>
  <si>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</si>
  <si>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</si>
  <si>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</si>
  <si>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</si>
  <si>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</si>
  <si>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</si>
  <si>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</si>
  <si>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</si>
  <si>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</si>
  <si>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</si>
  <si>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</si>
  <si>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</si>
  <si>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</si>
  <si>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</si>
  <si>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</si>
  <si>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</si>
  <si>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</si>
  <si>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</si>
  <si>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</si>
  <si>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</si>
  <si>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</si>
  <si>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</si>
  <si>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</si>
  <si>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</si>
  <si>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</si>
  <si>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</si>
  <si>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</si>
  <si>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</si>
  <si>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</si>
  <si>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</si>
  <si>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</si>
  <si>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</si>
  <si>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</si>
  <si>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</si>
  <si>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</si>
  <si>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</si>
  <si>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</si>
  <si>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</si>
  <si>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</si>
  <si>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</si>
  <si>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</si>
  <si>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</si>
  <si>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</si>
  <si>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</si>
  <si>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</si>
  <si>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</si>
  <si>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</si>
  <si>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</si>
  <si>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</si>
  <si>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</si>
  <si>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</si>
  <si>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</si>
  <si>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</si>
  <si>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</si>
  <si>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</si>
  <si>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</si>
  <si>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</si>
  <si>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</si>
  <si>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</si>
  <si>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</si>
  <si>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</si>
  <si>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</si>
  <si>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</si>
  <si>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</si>
  <si>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</si>
  <si>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</si>
  <si>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</si>
  <si>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</si>
  <si>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</si>
  <si>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</si>
  <si>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</si>
  <si>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</si>
  <si>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</si>
  <si>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</si>
  <si>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</si>
  <si>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</si>
  <si>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</si>
  <si>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</si>
  <si>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</si>
  <si>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</si>
  <si>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</si>
  <si>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</si>
  <si>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</si>
  <si>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</si>
  <si>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</si>
  <si>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</si>
  <si>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</si>
  <si>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</si>
  <si>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</si>
  <si>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</si>
  <si>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</si>
  <si>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</si>
  <si>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</si>
  <si>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</si>
  <si>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</si>
  <si>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</si>
  <si>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</si>
  <si>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</si>
  <si>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</si>
  <si>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</si>
  <si>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</si>
  <si>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</si>
  <si>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</si>
  <si>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</si>
  <si>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</si>
  <si>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</si>
  <si>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</si>
  <si>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</si>
  <si>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</si>
  <si>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</si>
  <si>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</si>
  <si>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</si>
  <si>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</si>
  <si>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</si>
  <si>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</si>
  <si>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</si>
  <si>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</si>
  <si>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</si>
  <si>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</si>
  <si>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</si>
  <si>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</si>
  <si>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</si>
  <si>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</si>
  <si>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</si>
  <si>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</si>
  <si>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</si>
  <si>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</si>
  <si>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</si>
  <si>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</si>
  <si>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</si>
  <si>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</si>
  <si>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</si>
  <si>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</si>
  <si>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</si>
  <si>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</si>
  <si>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</si>
  <si>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</si>
  <si>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</si>
  <si>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</si>
  <si>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</si>
  <si>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</si>
  <si>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</si>
  <si>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</si>
  <si>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</si>
  <si>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</si>
  <si>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</si>
  <si>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</si>
  <si>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</si>
  <si>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</si>
  <si>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</si>
  <si>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</si>
  <si>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</si>
  <si>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</si>
  <si>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</si>
  <si>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</si>
  <si>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</si>
  <si>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</si>
  <si>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</si>
  <si>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</si>
  <si>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</si>
  <si>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</si>
  <si>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</si>
  <si>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</si>
  <si>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</si>
  <si>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</si>
  <si>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</si>
  <si>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</si>
  <si>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</si>
  <si>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</si>
  <si>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</si>
  <si>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</si>
  <si>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</si>
  <si>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</si>
  <si>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</si>
  <si>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</si>
  <si>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</si>
  <si>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</si>
  <si>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</si>
  <si>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</si>
  <si>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</si>
  <si>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</si>
  <si>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</si>
  <si>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</si>
  <si>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</si>
  <si>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</si>
  <si>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</si>
  <si>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</si>
  <si>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</si>
  <si>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</si>
  <si>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</si>
  <si>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</si>
  <si>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</si>
  <si>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</si>
  <si>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</si>
  <si>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</si>
  <si>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</si>
  <si>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</si>
  <si>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</si>
  <si>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</si>
  <si>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</si>
  <si>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</si>
  <si>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</si>
  <si>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</si>
  <si>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</si>
  <si>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</si>
  <si>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</si>
  <si>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</si>
  <si>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</si>
  <si>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</si>
  <si>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</si>
  <si>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</si>
  <si>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</si>
  <si>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</si>
  <si>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</si>
  <si>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</si>
  <si>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</si>
  <si>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</si>
  <si>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</si>
  <si>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</si>
  <si>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</si>
  <si>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</si>
  <si>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</si>
  <si>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</si>
  <si>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</si>
  <si>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</si>
  <si>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</si>
  <si>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</si>
  <si>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</si>
  <si>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</si>
  <si>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</si>
  <si>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</si>
  <si>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</si>
  <si>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</si>
  <si>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</si>
  <si>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</si>
  <si>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</si>
  <si>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</si>
  <si>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</si>
  <si>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</si>
  <si>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</si>
  <si>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</si>
  <si>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</si>
  <si>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</si>
  <si>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</si>
  <si>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</si>
  <si>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</si>
  <si>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</si>
  <si>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</si>
  <si>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</si>
  <si>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</si>
  <si>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</si>
  <si>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</si>
  <si>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</si>
  <si>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</si>
  <si>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</si>
  <si>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</si>
  <si>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</si>
  <si>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</si>
  <si>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</si>
  <si>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</si>
  <si>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</si>
  <si>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</si>
  <si>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</si>
  <si>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</si>
  <si>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</si>
  <si>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</si>
  <si>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</si>
  <si>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</si>
  <si>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</si>
  <si>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</si>
  <si>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</si>
  <si>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</si>
  <si>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</si>
  <si>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</si>
  <si>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</si>
  <si>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</si>
  <si>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</si>
  <si>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</si>
  <si>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</si>
  <si>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</si>
  <si>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</si>
  <si>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</si>
  <si>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</si>
  <si>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</si>
  <si>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</si>
  <si>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</si>
  <si>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</si>
  <si>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</si>
  <si>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</si>
  <si>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</si>
  <si>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</si>
  <si>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</si>
  <si>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</si>
  <si>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</si>
  <si>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</si>
  <si>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</si>
  <si>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</si>
  <si>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</si>
  <si>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</si>
  <si>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</si>
  <si>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</si>
  <si>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</si>
  <si>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</si>
  <si>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</si>
  <si>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</si>
  <si>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</si>
  <si>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</si>
  <si>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</si>
  <si>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</si>
  <si>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</si>
  <si>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</si>
  <si>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</si>
  <si>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</si>
  <si>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</si>
  <si>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</si>
  <si>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</si>
  <si>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</si>
  <si>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</si>
  <si>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</si>
  <si>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</si>
  <si>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</si>
  <si>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</si>
  <si>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</si>
  <si>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</si>
  <si>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</si>
  <si>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</si>
  <si>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</si>
  <si>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</si>
  <si>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</si>
  <si>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</si>
  <si>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</si>
  <si>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</si>
  <si>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</si>
  <si>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</si>
  <si>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</si>
  <si>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</si>
  <si>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</si>
  <si>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</si>
  <si>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</si>
  <si>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</si>
  <si>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</si>
  <si>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</si>
  <si>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</si>
  <si>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</si>
  <si>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</si>
  <si>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</si>
  <si>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</si>
  <si>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</si>
  <si>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</si>
  <si>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</si>
  <si>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</si>
  <si>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</si>
  <si>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</si>
  <si>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</si>
  <si>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</si>
  <si>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</si>
  <si>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</si>
  <si>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</si>
  <si>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</si>
  <si>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</si>
  <si>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</si>
  <si>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</si>
  <si>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</si>
  <si>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</si>
  <si>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</si>
  <si>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</si>
  <si>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</si>
  <si>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</si>
  <si>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</si>
  <si>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</si>
  <si>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</si>
  <si>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</si>
  <si>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</si>
  <si>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</si>
  <si>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</si>
  <si>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</si>
  <si>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</si>
  <si>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</si>
  <si>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</si>
  <si>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</si>
  <si>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</si>
  <si>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</si>
  <si>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</si>
  <si>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</si>
  <si>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</si>
  <si>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</si>
  <si>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</si>
  <si>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</si>
  <si>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</si>
  <si>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</si>
  <si>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</si>
  <si>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</si>
  <si>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</si>
  <si>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</si>
  <si>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</si>
  <si>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</si>
  <si>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</si>
  <si>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</si>
  <si>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</si>
  <si>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</si>
  <si>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</si>
  <si>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</si>
  <si>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</si>
  <si>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</si>
  <si>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</si>
  <si>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</si>
  <si>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</si>
  <si>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</si>
  <si>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</si>
  <si>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</si>
  <si>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</si>
  <si>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</si>
  <si>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</si>
  <si>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</si>
  <si>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</si>
  <si>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</si>
  <si>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</si>
  <si>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</si>
  <si>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</si>
  <si>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</si>
  <si>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</si>
  <si>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</si>
  <si>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</si>
  <si>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</si>
  <si>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</si>
  <si>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</si>
  <si>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</si>
  <si>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</si>
  <si>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</si>
  <si>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</si>
  <si>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</si>
  <si>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</si>
  <si>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</si>
  <si>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</si>
  <si>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</si>
  <si>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</si>
  <si>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</si>
  <si>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</si>
  <si>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</si>
  <si>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</si>
  <si>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</si>
  <si>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</si>
  <si>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</si>
  <si>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</si>
  <si>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</si>
  <si>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</si>
  <si>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</si>
  <si>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</si>
  <si>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</si>
  <si>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</si>
  <si>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</si>
  <si>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</si>
  <si>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</si>
  <si>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</si>
  <si>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</si>
  <si>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</si>
  <si>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</si>
  <si>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</si>
  <si>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</si>
  <si>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</si>
  <si>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</si>
  <si>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</si>
  <si>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</si>
  <si>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</si>
  <si>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</si>
  <si>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</si>
  <si>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</si>
  <si>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</si>
  <si>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</si>
  <si>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</si>
  <si>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</si>
  <si>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</si>
  <si>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</si>
  <si>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</si>
  <si>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</si>
  <si>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</si>
  <si>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</si>
  <si>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</si>
  <si>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</si>
  <si>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</si>
  <si>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</si>
  <si>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</si>
  <si>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</si>
  <si>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</si>
  <si>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</si>
  <si>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</si>
  <si>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</si>
  <si>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</si>
  <si>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</si>
  <si>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</si>
  <si>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</si>
  <si>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</si>
  <si>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</si>
  <si>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</si>
  <si>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</si>
  <si>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</si>
  <si>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</si>
  <si>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</si>
  <si>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</si>
  <si>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</si>
  <si>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</si>
  <si>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</si>
  <si>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</si>
  <si>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</si>
  <si>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</si>
  <si>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</si>
  <si>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</si>
  <si>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</si>
  <si>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</si>
  <si>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</si>
  <si>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</si>
  <si>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</si>
  <si>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</si>
  <si>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</si>
  <si>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</si>
  <si>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</si>
  <si>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</si>
  <si>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</si>
  <si>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</si>
  <si>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</si>
  <si>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</si>
  <si>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</si>
  <si>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</si>
  <si>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</si>
  <si>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</si>
  <si>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</si>
  <si>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</si>
  <si>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</si>
  <si>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</si>
  <si>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</si>
  <si>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</si>
  <si>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</si>
  <si>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</si>
  <si>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</si>
  <si>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</si>
  <si>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</si>
  <si>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</si>
  <si>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</si>
  <si>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</si>
  <si>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</si>
  <si>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</si>
  <si>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</si>
  <si>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</si>
  <si>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</si>
  <si>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</si>
  <si>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</si>
  <si>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</si>
  <si>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</si>
  <si>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</si>
  <si>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</si>
  <si>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</si>
  <si>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</si>
  <si>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</si>
  <si>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</si>
  <si>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</si>
  <si>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</si>
  <si>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</si>
  <si>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</si>
  <si>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</si>
  <si>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</si>
  <si>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</si>
  <si>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</si>
  <si>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</si>
  <si>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</si>
  <si>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</si>
  <si>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</si>
  <si>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</si>
  <si>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</si>
  <si>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</si>
  <si>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</si>
  <si>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</si>
  <si>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</si>
  <si>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</si>
  <si>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</si>
  <si>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</si>
  <si>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</si>
  <si>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</si>
  <si>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</si>
  <si>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</si>
  <si>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</si>
  <si>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</si>
  <si>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</si>
  <si>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</si>
  <si>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</si>
  <si>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</si>
  <si>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</si>
  <si>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</si>
  <si>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</si>
  <si>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</si>
  <si>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</si>
  <si>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</si>
  <si>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</si>
  <si>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</si>
  <si>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</si>
  <si>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</si>
  <si>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</si>
  <si>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</si>
  <si>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</si>
  <si>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</si>
  <si>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</si>
  <si>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</si>
  <si>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</si>
  <si>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</si>
  <si>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</si>
  <si>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</si>
  <si>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</si>
  <si>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</si>
  <si>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</si>
  <si>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</si>
  <si>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</si>
  <si>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</si>
  <si>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</si>
  <si>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</si>
  <si>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</si>
  <si>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</si>
  <si>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</si>
  <si>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</si>
  <si>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</si>
  <si>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</si>
  <si>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</si>
  <si>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</si>
  <si>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</si>
  <si>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</si>
  <si>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</si>
  <si>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</si>
  <si>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</si>
  <si>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</si>
  <si>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</si>
  <si>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</si>
  <si>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</si>
  <si>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</si>
  <si>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</si>
  <si>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</si>
  <si>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</si>
  <si>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</si>
  <si>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</si>
  <si>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</si>
  <si>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</si>
  <si>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</si>
  <si>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</si>
  <si>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</si>
  <si>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</si>
  <si>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</si>
  <si>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</si>
  <si>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</si>
  <si>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</si>
  <si>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</si>
  <si>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</si>
  <si>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</si>
  <si>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</si>
  <si>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</si>
  <si>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</si>
  <si>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</si>
  <si>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</si>
  <si>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</si>
  <si>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</si>
  <si>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</si>
  <si>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</si>
  <si>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</si>
  <si>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</si>
  <si>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</si>
  <si>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</si>
  <si>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</si>
  <si>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</si>
  <si>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</si>
  <si>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</si>
  <si>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</si>
  <si>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</si>
  <si>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</si>
  <si>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</si>
  <si>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</si>
  <si>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</si>
  <si>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</si>
  <si>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</si>
  <si>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</si>
  <si>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</si>
  <si>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</si>
  <si>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</si>
  <si>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</si>
  <si>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</si>
  <si>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</si>
  <si>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</si>
  <si>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</si>
  <si>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</si>
  <si>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</si>
  <si>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</si>
  <si>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</si>
  <si>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</si>
  <si>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</si>
  <si>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</si>
  <si>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</si>
  <si>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</si>
  <si>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</si>
  <si>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</si>
  <si>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</si>
  <si>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</si>
  <si>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</si>
  <si>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</si>
  <si>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</si>
  <si>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</si>
  <si>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</si>
  <si>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</si>
  <si>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</si>
  <si>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</si>
  <si>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</si>
  <si>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</si>
  <si>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</si>
  <si>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</si>
  <si>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</si>
  <si>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</si>
  <si>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</si>
  <si>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</si>
  <si>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</si>
  <si>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</si>
  <si>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</si>
  <si>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</si>
  <si>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</si>
  <si>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</si>
  <si>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</si>
  <si>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</si>
  <si>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</si>
  <si>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</si>
  <si>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</si>
  <si>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</si>
  <si>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</si>
  <si>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</si>
  <si>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</si>
  <si>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</si>
  <si>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</si>
  <si>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</si>
  <si>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</si>
  <si>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</si>
  <si>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</si>
  <si>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</si>
  <si>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</si>
  <si>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</si>
  <si>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</si>
  <si>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</si>
  <si>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</si>
  <si>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</si>
  <si>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</si>
  <si>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</si>
  <si>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</si>
  <si>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</si>
  <si>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</si>
  <si>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</si>
  <si>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</si>
  <si>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</si>
  <si>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</si>
  <si>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</si>
  <si>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</si>
  <si>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</si>
  <si>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</si>
  <si>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</si>
  <si>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</si>
  <si>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</si>
  <si>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</si>
  <si>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</si>
  <si>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</si>
  <si>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</si>
  <si>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</si>
  <si>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</si>
  <si>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</si>
  <si>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</si>
  <si>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</si>
  <si>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</si>
  <si>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</si>
  <si>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</si>
  <si>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</si>
  <si>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</si>
  <si>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</si>
  <si>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</si>
  <si>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</si>
  <si>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</si>
  <si>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</si>
  <si>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</si>
  <si>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</si>
  <si>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</si>
  <si>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</si>
  <si>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</si>
  <si>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</si>
  <si>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</si>
  <si>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</si>
  <si>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</si>
  <si>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</si>
  <si>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</si>
  <si>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</si>
  <si>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</si>
  <si>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</si>
  <si>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</si>
  <si>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</si>
  <si>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</si>
  <si>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</si>
  <si>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</si>
  <si>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</si>
  <si>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</si>
  <si>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</si>
  <si>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</si>
  <si>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</si>
  <si>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</si>
  <si>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</si>
  <si>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</si>
  <si>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</si>
  <si>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</si>
  <si>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</si>
  <si>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</si>
  <si>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</si>
  <si>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</si>
  <si>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</si>
  <si>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</si>
  <si>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</si>
  <si>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</si>
  <si>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</si>
  <si>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</si>
  <si>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</si>
  <si>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</si>
  <si>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</si>
  <si>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</si>
  <si>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</si>
  <si>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</si>
  <si>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</si>
  <si>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</si>
  <si>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</si>
  <si>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</si>
  <si>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</si>
  <si>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</si>
  <si>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</si>
  <si>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</si>
  <si>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</si>
  <si>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</si>
  <si>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</si>
  <si>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</si>
  <si>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</si>
  <si>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</si>
  <si>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</si>
  <si>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</si>
  <si>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</si>
  <si>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</si>
  <si>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</si>
  <si>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</si>
  <si>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</si>
  <si>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</si>
  <si>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</si>
  <si>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</si>
  <si>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</si>
  <si>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</si>
  <si>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</si>
  <si>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</si>
  <si>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</si>
  <si>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</si>
  <si>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</si>
  <si>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</si>
  <si>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</si>
  <si>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</si>
  <si>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</si>
  <si>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</si>
  <si>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</si>
  <si>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</si>
  <si>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</si>
  <si>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</si>
  <si>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</si>
  <si>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</si>
  <si>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</si>
  <si>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</si>
  <si>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</si>
  <si>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</si>
  <si>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</si>
  <si>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</si>
  <si>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</si>
  <si>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</si>
  <si>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</si>
  <si>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</si>
  <si>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</si>
  <si>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</si>
  <si>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</si>
  <si>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</si>
  <si>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</si>
  <si>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</si>
  <si>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</si>
  <si>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</si>
  <si>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</si>
  <si>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</si>
  <si>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</si>
  <si>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</si>
  <si>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</si>
  <si>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</si>
  <si>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</si>
  <si>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</si>
  <si>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</si>
  <si>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</si>
  <si>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</si>
  <si>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</si>
  <si>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</si>
  <si>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</si>
  <si>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</si>
  <si>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</si>
  <si>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</si>
  <si>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</si>
  <si>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</si>
  <si>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</si>
  <si>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</si>
  <si>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</si>
  <si>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</si>
  <si>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</si>
  <si>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</si>
  <si>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</si>
  <si>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</si>
  <si>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</si>
  <si>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</si>
  <si>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</si>
  <si>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</si>
  <si>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</si>
  <si>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</si>
  <si>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</si>
  <si>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</si>
  <si>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</si>
  <si>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</si>
  <si>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</si>
  <si>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</si>
  <si>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</si>
  <si>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</si>
  <si>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</si>
  <si>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</si>
  <si>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</si>
  <si>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</si>
  <si>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</si>
  <si>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</si>
  <si>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</si>
  <si>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</si>
  <si>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</si>
  <si>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</si>
  <si>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</si>
  <si>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</si>
  <si>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</si>
  <si>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</si>
  <si>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</si>
  <si>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</si>
  <si>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</si>
  <si>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</si>
  <si>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</si>
  <si>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</si>
  <si>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</si>
  <si>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</si>
  <si>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</si>
  <si>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</si>
  <si>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</si>
  <si>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</si>
  <si>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</si>
  <si>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</si>
  <si>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</si>
  <si>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</si>
  <si>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</si>
  <si>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</si>
  <si>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</si>
  <si>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</si>
  <si>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</si>
  <si>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</si>
  <si>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</si>
  <si>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</si>
  <si>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</si>
  <si>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</si>
  <si>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</si>
  <si>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</si>
  <si>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</si>
  <si>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</si>
  <si>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</si>
  <si>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</si>
  <si>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</si>
  <si>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</si>
  <si>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</si>
  <si>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</si>
  <si>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</si>
  <si>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</si>
  <si>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</si>
  <si>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</si>
  <si>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</si>
  <si>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</si>
  <si>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</si>
  <si>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</si>
  <si>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</si>
  <si>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</si>
  <si>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</si>
  <si>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</si>
  <si>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</si>
  <si>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</si>
  <si>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</si>
  <si>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</si>
  <si>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</si>
  <si>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</si>
  <si>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</si>
  <si>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</si>
  <si>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</si>
  <si>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</si>
  <si>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</si>
  <si>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</si>
  <si>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</si>
  <si>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</si>
  <si>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</si>
  <si>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</si>
  <si>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</si>
  <si>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</si>
  <si>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</si>
  <si>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</si>
  <si>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</si>
  <si>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</si>
  <si>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</si>
  <si>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</si>
  <si>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</si>
  <si>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</si>
  <si>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</si>
  <si>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</si>
  <si>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</si>
  <si>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</si>
  <si>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</si>
  <si>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</si>
  <si>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</si>
  <si>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</si>
  <si>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</si>
  <si>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</si>
  <si>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</si>
  <si>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</si>
  <si>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</si>
  <si>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</si>
  <si>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</si>
  <si>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</si>
  <si>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</si>
  <si>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</si>
  <si>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</si>
  <si>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</si>
  <si>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</si>
  <si>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</si>
  <si>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</si>
  <si>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</si>
  <si>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</si>
  <si>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</si>
  <si>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</si>
  <si>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</si>
  <si>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</si>
  <si>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</si>
  <si>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</si>
  <si>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</si>
  <si>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</si>
  <si>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</si>
  <si>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</si>
  <si>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</si>
  <si>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</si>
  <si>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</si>
  <si>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</si>
  <si>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</si>
  <si>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</si>
  <si>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</si>
  <si>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</si>
  <si>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</si>
  <si>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</si>
  <si>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</si>
  <si>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</si>
  <si>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</si>
  <si>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</si>
  <si>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</si>
  <si>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</si>
  <si>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</si>
  <si>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</si>
  <si>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</si>
  <si>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</si>
  <si>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</si>
  <si>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</si>
  <si>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</si>
  <si>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</si>
  <si>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</si>
  <si>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</si>
  <si>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</si>
  <si>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</si>
  <si>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</si>
  <si>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</si>
  <si>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</si>
  <si>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</si>
  <si>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</si>
  <si>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</si>
  <si>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</si>
  <si>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</si>
  <si>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</si>
  <si>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</si>
  <si>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</si>
  <si>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</si>
  <si>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</si>
  <si>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</si>
  <si>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</si>
  <si>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</si>
  <si>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</si>
  <si>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</si>
  <si>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</si>
  <si>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</si>
  <si>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</si>
  <si>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</si>
  <si>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</si>
  <si>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</si>
  <si>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</si>
  <si>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</si>
  <si>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</si>
  <si>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</si>
  <si>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</si>
  <si>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</si>
  <si>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</si>
  <si>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</si>
  <si>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</si>
  <si>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</si>
  <si>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</si>
  <si>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</si>
  <si>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</si>
  <si>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</si>
  <si>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</si>
  <si>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</si>
  <si>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</si>
  <si>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</si>
  <si>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</si>
  <si>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</si>
  <si>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</si>
  <si>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</si>
  <si>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</si>
  <si>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</si>
  <si>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</si>
  <si>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</si>
  <si>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</si>
  <si>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</si>
  <si>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</si>
  <si>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</si>
  <si>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</si>
  <si>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</si>
  <si>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</si>
  <si>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</si>
  <si>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</si>
  <si>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</si>
  <si>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</si>
  <si>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</si>
  <si>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</si>
  <si>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</si>
  <si>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</si>
  <si>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</si>
  <si>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</si>
  <si>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</si>
  <si>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</si>
  <si>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</si>
  <si>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</si>
  <si>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</si>
  <si>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</si>
  <si>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</si>
  <si>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</si>
  <si>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</si>
  <si>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</si>
  <si>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</si>
  <si>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</si>
  <si>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</si>
  <si>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</si>
  <si>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</si>
  <si>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</si>
  <si>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</si>
  <si>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</si>
  <si>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</si>
  <si>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</si>
  <si>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</si>
  <si>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</si>
  <si>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</si>
  <si>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</si>
  <si>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</si>
  <si>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</si>
  <si>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</si>
  <si>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</si>
  <si>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</si>
  <si>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</si>
  <si>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</si>
  <si>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</si>
  <si>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</si>
  <si>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</si>
  <si>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</si>
  <si>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</si>
  <si>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</si>
  <si>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</si>
  <si>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</si>
  <si>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</si>
  <si>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</si>
  <si>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</si>
  <si>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</si>
  <si>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</si>
  <si>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</si>
  <si>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</si>
  <si>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</si>
  <si>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</si>
  <si>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</si>
  <si>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</si>
  <si>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</si>
  <si>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</si>
  <si>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</si>
  <si>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</si>
  <si>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</si>
  <si>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</si>
  <si>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</si>
  <si>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</si>
  <si>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</si>
  <si>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</si>
  <si>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</si>
  <si>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</si>
  <si>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</si>
  <si>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</si>
  <si>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</si>
  <si>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</si>
  <si>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</si>
  <si>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</si>
  <si>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</si>
  <si>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</si>
  <si>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</si>
  <si>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</si>
  <si>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</si>
  <si>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</si>
  <si>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</si>
  <si>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</si>
  <si>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</si>
  <si>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</si>
  <si>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</si>
  <si>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</si>
  <si>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</si>
  <si>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</si>
  <si>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</si>
  <si>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</si>
  <si>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</si>
  <si>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</si>
  <si>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</si>
  <si>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</si>
  <si>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</si>
  <si>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</si>
  <si>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</si>
  <si>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</si>
  <si>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</si>
  <si>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</si>
  <si>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</si>
  <si>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</si>
  <si>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</si>
  <si>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</si>
  <si>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</si>
  <si>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</si>
  <si>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</si>
  <si>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</si>
  <si>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</si>
  <si>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</si>
  <si>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</si>
  <si>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</si>
  <si>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</si>
  <si>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</si>
  <si>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</si>
  <si>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</si>
  <si>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</si>
  <si>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</si>
  <si>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</si>
  <si>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</si>
  <si>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</si>
  <si>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</si>
  <si>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</si>
  <si>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</si>
  <si>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</si>
  <si>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</si>
  <si>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</si>
  <si>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</si>
  <si>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</si>
  <si>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</si>
  <si>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</si>
  <si>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</si>
  <si>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</si>
  <si>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</si>
  <si>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</si>
  <si>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</si>
  <si>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</si>
  <si>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</si>
  <si>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</si>
  <si>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</si>
  <si>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</si>
  <si>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</si>
  <si>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</si>
  <si>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</si>
  <si>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</si>
  <si>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</si>
  <si>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</si>
  <si>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</si>
  <si>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</si>
  <si>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</si>
  <si>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</si>
  <si>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</si>
  <si>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</si>
  <si>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</si>
  <si>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</si>
  <si>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</si>
  <si>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</si>
  <si>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</si>
  <si>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</si>
  <si>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</si>
  <si>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</si>
  <si>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</si>
  <si>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</si>
  <si>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</si>
  <si>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</si>
  <si>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</si>
  <si>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</si>
  <si>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</si>
  <si>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</si>
  <si>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</si>
  <si>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</si>
  <si>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</si>
  <si>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</si>
  <si>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</si>
  <si>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</si>
  <si>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</si>
  <si>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</si>
  <si>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</si>
  <si>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</si>
  <si>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</si>
  <si>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</si>
  <si>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</si>
  <si>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</si>
  <si>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</si>
  <si>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</si>
  <si>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</si>
  <si>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</si>
  <si>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</si>
  <si>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</si>
  <si>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</si>
  <si>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</si>
  <si>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</si>
  <si>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</si>
  <si>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</si>
  <si>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</si>
  <si>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</si>
  <si>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</si>
  <si>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</si>
  <si>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</si>
  <si>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</si>
  <si>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</si>
  <si>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</si>
  <si>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</si>
  <si>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</si>
  <si>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</si>
  <si>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</si>
  <si>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</si>
  <si>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</si>
  <si>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</si>
  <si>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</si>
  <si>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</si>
  <si>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</si>
  <si>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</si>
  <si>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</si>
  <si>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</si>
  <si>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</si>
  <si>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</si>
  <si>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</si>
  <si>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</si>
  <si>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</si>
  <si>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</si>
  <si>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</si>
  <si>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</si>
  <si>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</si>
  <si>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</si>
  <si>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</si>
  <si>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</si>
  <si>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</si>
  <si>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</si>
  <si>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</si>
  <si>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</si>
  <si>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</si>
  <si>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</si>
  <si>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</si>
  <si>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</si>
  <si>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</si>
  <si>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</si>
  <si>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</si>
  <si>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</si>
  <si>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</si>
  <si>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</si>
  <si>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</si>
  <si>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</si>
  <si>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</si>
  <si>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</si>
  <si>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</si>
  <si>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</si>
  <si>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</si>
  <si>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</si>
  <si>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</si>
  <si>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</si>
  <si>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</si>
  <si>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</si>
  <si>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</si>
  <si>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</si>
  <si>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</si>
  <si>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</si>
  <si>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</si>
  <si>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</si>
  <si>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</si>
  <si>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</si>
  <si>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</si>
  <si>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</si>
  <si>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</si>
  <si>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</si>
  <si>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</si>
  <si>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</si>
  <si>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</si>
  <si>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</si>
  <si>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</si>
  <si>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</si>
  <si>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</si>
  <si>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</si>
  <si>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</si>
  <si>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</si>
  <si>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</si>
  <si>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</si>
  <si>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</si>
  <si>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</si>
  <si>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</si>
  <si>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</si>
  <si>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</si>
  <si>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</si>
  <si>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</si>
  <si>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</si>
  <si>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</si>
  <si>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</si>
  <si>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</si>
  <si>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</si>
  <si>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</si>
  <si>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</si>
  <si>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</si>
  <si>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</si>
  <si>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</si>
  <si>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</si>
  <si>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</si>
  <si>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</si>
  <si>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</si>
  <si>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</si>
  <si>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</si>
  <si>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</si>
  <si>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</si>
  <si>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</si>
  <si>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</si>
  <si>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</si>
  <si>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</si>
  <si>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</si>
  <si>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</si>
  <si>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</si>
  <si>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</si>
  <si>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</si>
  <si>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</si>
  <si>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</si>
  <si>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</si>
  <si>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</si>
  <si>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</si>
  <si>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</si>
  <si>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</si>
  <si>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</si>
  <si>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</si>
  <si>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</si>
  <si>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</si>
  <si>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</si>
  <si>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</si>
  <si>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</si>
  <si>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</si>
  <si>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</si>
  <si>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</si>
  <si>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</si>
  <si>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</si>
  <si>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</si>
  <si>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</si>
  <si>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</si>
  <si>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</si>
  <si>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</si>
  <si>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</si>
  <si>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</si>
  <si>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</si>
  <si>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</si>
  <si>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</si>
  <si>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</si>
  <si>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</si>
  <si>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</si>
  <si>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</si>
  <si>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</si>
  <si>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</si>
  <si>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</si>
  <si>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</si>
  <si>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</si>
  <si>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</si>
  <si>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</si>
  <si>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</si>
  <si>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</si>
  <si>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</si>
  <si>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</si>
  <si>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</si>
  <si>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</si>
  <si>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</si>
  <si>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</si>
  <si>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</si>
  <si>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</si>
  <si>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</si>
  <si>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</si>
  <si>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</si>
  <si>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</si>
  <si>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</si>
  <si>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</si>
  <si>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</si>
  <si>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</si>
  <si>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</si>
  <si>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</si>
  <si>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</si>
  <si>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</si>
  <si>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</si>
  <si>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</si>
  <si>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</si>
  <si>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</si>
  <si>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</si>
  <si>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</si>
  <si>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</si>
  <si>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</si>
  <si>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</si>
  <si>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</si>
  <si>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</si>
  <si>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</si>
  <si>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</si>
  <si>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</si>
  <si>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</si>
  <si>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</si>
  <si>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</si>
  <si>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</si>
  <si>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</si>
  <si>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</si>
  <si>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</si>
  <si>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</si>
  <si>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</si>
  <si>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</si>
  <si>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</si>
  <si>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</si>
  <si>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</si>
  <si>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</si>
  <si>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</si>
  <si>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</si>
  <si>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</si>
  <si>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</si>
  <si>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</si>
  <si>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</si>
  <si>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</si>
  <si>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</si>
  <si>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</si>
  <si>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</si>
  <si>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</si>
  <si>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</si>
  <si>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</si>
  <si>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</si>
  <si>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</si>
  <si>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</si>
  <si>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</si>
  <si>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</si>
  <si>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</si>
  <si>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</si>
  <si>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</si>
  <si>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</si>
  <si>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</si>
  <si>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</si>
  <si>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</si>
  <si>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</si>
  <si>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</si>
  <si>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</si>
  <si>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</si>
  <si>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</si>
  <si>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</si>
  <si>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</si>
  <si>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</si>
  <si>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</si>
  <si>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</si>
  <si>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</si>
  <si>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</si>
  <si>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</si>
  <si>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</si>
  <si>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</si>
  <si>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</si>
  <si>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</si>
  <si>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</si>
  <si>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</si>
  <si>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</si>
  <si>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</si>
  <si>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</si>
  <si>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</si>
  <si>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</si>
  <si>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</si>
  <si>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</si>
  <si>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</si>
  <si>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</si>
  <si>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</si>
  <si>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</si>
  <si>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</si>
  <si>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</si>
  <si>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</si>
  <si>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</si>
  <si>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</si>
  <si>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</si>
  <si>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</si>
  <si>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</si>
  <si>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</si>
  <si>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</si>
  <si>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</si>
  <si>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</si>
  <si>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</si>
  <si>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</si>
  <si>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</si>
  <si>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</si>
  <si>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</si>
  <si>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</si>
  <si>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</si>
  <si>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</si>
  <si>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</si>
  <si>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</si>
  <si>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</si>
  <si>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</si>
  <si>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</si>
  <si>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</si>
  <si>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</si>
  <si>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</si>
  <si>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</si>
  <si>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</si>
  <si>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</si>
  <si>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</si>
  <si>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</si>
  <si>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</si>
  <si>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</si>
  <si>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</si>
  <si>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</si>
  <si>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</si>
  <si>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</si>
  <si>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</si>
  <si>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</si>
  <si>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</si>
  <si>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</si>
  <si>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</si>
  <si>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</si>
  <si>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</si>
  <si>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</si>
  <si>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</si>
  <si>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</si>
  <si>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</si>
  <si>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</si>
  <si>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</si>
  <si>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</si>
  <si>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</si>
  <si>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</si>
  <si>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</si>
  <si>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</si>
  <si>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</si>
  <si>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</si>
  <si>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</si>
  <si>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</si>
  <si>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</si>
  <si>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</si>
  <si>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</si>
  <si>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</si>
  <si>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</si>
  <si>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</si>
  <si>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</si>
  <si>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</si>
  <si>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</si>
  <si>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</si>
  <si>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</si>
  <si>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</si>
  <si>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</si>
  <si>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</si>
  <si>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</si>
  <si>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</si>
  <si>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</si>
  <si>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</si>
  <si>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</si>
  <si>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</si>
  <si>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</si>
  <si>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</si>
  <si>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</si>
  <si>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</si>
  <si>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</si>
  <si>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</si>
  <si>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</si>
  <si>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</si>
  <si>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</si>
  <si>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</si>
  <si>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</si>
  <si>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</si>
  <si>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</si>
  <si>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</si>
  <si>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</si>
  <si>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</si>
  <si>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</si>
  <si>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</si>
  <si>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</si>
  <si>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</si>
  <si>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</si>
  <si>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</si>
  <si>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</si>
  <si>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</si>
  <si>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</si>
  <si>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</si>
  <si>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</si>
  <si>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</si>
  <si>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</si>
  <si>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</si>
  <si>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</si>
  <si>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</si>
  <si>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</si>
  <si>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</si>
  <si>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</si>
  <si>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</si>
  <si>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</si>
  <si>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</si>
  <si>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</si>
  <si>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</si>
  <si>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</si>
  <si>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</si>
  <si>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</si>
  <si>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</si>
  <si>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</si>
  <si>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</si>
  <si>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</si>
  <si>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</si>
  <si>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</si>
  <si>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</si>
  <si>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</si>
  <si>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</si>
  <si>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</si>
  <si>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</si>
  <si>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</si>
  <si>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</si>
  <si>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</si>
  <si>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</si>
  <si>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</si>
  <si>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</si>
  <si>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</si>
  <si>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</si>
  <si>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</si>
  <si>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</si>
  <si>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</si>
  <si>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</si>
  <si>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</si>
  <si>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</si>
  <si>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</si>
  <si>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</si>
  <si>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</si>
  <si>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</si>
  <si>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</si>
  <si>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</si>
  <si>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</si>
  <si>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</si>
  <si>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</si>
  <si>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</si>
  <si>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</si>
  <si>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</si>
  <si>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</si>
  <si>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</si>
  <si>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</si>
  <si>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</si>
  <si>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</si>
  <si>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</si>
  <si>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</si>
  <si>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</si>
  <si>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</si>
  <si>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</si>
  <si>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</si>
  <si>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</si>
  <si>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</si>
  <si>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</si>
  <si>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</si>
  <si>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</si>
  <si>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</si>
  <si>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</si>
  <si>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</si>
  <si>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</si>
  <si>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</si>
  <si>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</si>
  <si>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</si>
  <si>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</si>
  <si>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</si>
  <si>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</si>
  <si>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</si>
  <si>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</si>
  <si>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</si>
  <si>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</si>
  <si>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</si>
  <si>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</si>
  <si>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</si>
  <si>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</si>
  <si>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</si>
  <si>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</si>
  <si>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</si>
  <si>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</si>
  <si>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</si>
  <si>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</si>
  <si>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</si>
  <si>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</si>
  <si>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</si>
  <si>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</si>
  <si>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</si>
  <si>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</si>
  <si>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</si>
  <si>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</si>
  <si>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</si>
  <si>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</si>
  <si>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</si>
  <si>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</si>
  <si>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</si>
  <si>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</si>
  <si>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</si>
  <si>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</si>
  <si>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</si>
  <si>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</si>
  <si>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</si>
  <si>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</si>
  <si>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</si>
  <si>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</si>
  <si>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</si>
  <si>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</si>
  <si>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</si>
  <si>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</si>
  <si>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</si>
  <si>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</si>
  <si>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</si>
  <si>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</si>
  <si>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</si>
  <si>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</si>
  <si>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</si>
  <si>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</si>
  <si>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</si>
  <si>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</si>
  <si>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</si>
  <si>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</si>
  <si>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</si>
  <si>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</si>
  <si>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</si>
  <si>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</si>
  <si>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</si>
  <si>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</si>
  <si>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</si>
  <si>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</si>
  <si>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</si>
  <si>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</si>
  <si>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</si>
  <si>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</si>
  <si>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</si>
  <si>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</si>
  <si>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</si>
  <si>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</si>
  <si>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</si>
  <si>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</si>
  <si>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</si>
  <si>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</si>
  <si>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</si>
  <si>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</si>
  <si>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</si>
  <si>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</si>
  <si>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</si>
  <si>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</si>
  <si>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</si>
  <si>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</si>
  <si>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</si>
  <si>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</si>
  <si>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</si>
  <si>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</si>
  <si>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</si>
  <si>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</si>
  <si>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</si>
  <si>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</si>
  <si>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</si>
  <si>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</si>
  <si>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</si>
  <si>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</si>
  <si>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</si>
  <si>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</si>
  <si>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</si>
  <si>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</si>
  <si>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</si>
  <si>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</si>
  <si>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</si>
  <si>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</si>
  <si>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</si>
  <si>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</si>
  <si>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</si>
  <si>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</si>
  <si>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</si>
  <si>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</si>
  <si>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</si>
  <si>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</si>
  <si>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</si>
  <si>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</si>
  <si>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</si>
  <si>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</si>
  <si>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</si>
  <si>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</si>
  <si>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</si>
  <si>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</si>
  <si>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</si>
  <si>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</si>
  <si>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</si>
  <si>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</si>
  <si>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</si>
  <si>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</si>
  <si>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</si>
  <si>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</si>
  <si>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</si>
  <si>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</si>
  <si>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</si>
  <si>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</si>
  <si>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</si>
  <si>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</si>
  <si>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</si>
  <si>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</si>
  <si>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</si>
  <si>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</si>
  <si>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</si>
  <si>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</si>
  <si>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</si>
  <si>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</si>
  <si>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</si>
  <si>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</si>
  <si>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</si>
  <si>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</si>
  <si>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</si>
  <si>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</si>
  <si>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</si>
  <si>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</si>
  <si>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</si>
  <si>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</si>
  <si>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</si>
  <si>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</si>
  <si>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</si>
  <si>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</si>
  <si>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</si>
  <si>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</si>
  <si>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</si>
  <si>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</si>
  <si>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</si>
  <si>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</si>
  <si>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</si>
  <si>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</si>
  <si>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</si>
  <si>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</si>
  <si>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</si>
  <si>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</si>
  <si>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</si>
  <si>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</si>
  <si>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</si>
  <si>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</si>
  <si>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</si>
  <si>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</si>
  <si>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</si>
  <si>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</si>
  <si>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</si>
  <si>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</si>
  <si>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</si>
  <si>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</si>
  <si>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</si>
  <si>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</si>
  <si>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</si>
  <si>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</si>
  <si>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</si>
  <si>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</si>
  <si>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</si>
  <si>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</si>
  <si>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</si>
  <si>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</si>
  <si>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</si>
  <si>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</si>
  <si>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</si>
  <si>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</si>
  <si>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</si>
  <si>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</si>
  <si>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</si>
  <si>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</si>
  <si>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</si>
  <si>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</si>
  <si>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</si>
  <si>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</si>
  <si>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</si>
  <si>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</si>
  <si>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</si>
  <si>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</si>
  <si>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</si>
  <si>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</si>
  <si>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</si>
  <si>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</si>
  <si>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</si>
  <si>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</si>
  <si>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</si>
  <si>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</si>
  <si>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</si>
  <si>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</si>
  <si>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</si>
  <si>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</si>
  <si>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</si>
  <si>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</si>
  <si>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</si>
  <si>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</si>
  <si>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</si>
  <si>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</si>
  <si>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</si>
  <si>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</si>
  <si>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</si>
  <si>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</si>
  <si>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</si>
  <si>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</si>
  <si>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</si>
  <si>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</si>
  <si>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</si>
  <si>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</si>
  <si>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</si>
  <si>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</si>
  <si>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</si>
  <si>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</si>
  <si>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</si>
  <si>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</si>
  <si>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</si>
  <si>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</si>
  <si>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</si>
  <si>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</si>
  <si>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</si>
  <si>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</si>
  <si>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</si>
  <si>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</si>
  <si>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</si>
  <si>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</si>
  <si>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</si>
  <si>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</si>
  <si>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</si>
  <si>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</si>
  <si>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</si>
  <si>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</si>
  <si>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</si>
  <si>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</si>
  <si>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</si>
  <si>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</si>
  <si>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</si>
  <si>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</si>
  <si>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</si>
  <si>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</si>
  <si>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</si>
  <si>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</si>
  <si>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</si>
  <si>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</si>
  <si>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</si>
  <si>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</si>
  <si>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</si>
  <si>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</si>
  <si>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</si>
  <si>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</si>
  <si>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</si>
  <si>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</si>
  <si>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</si>
  <si>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</si>
  <si>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</si>
  <si>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</si>
  <si>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</si>
  <si>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</si>
  <si>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</si>
  <si>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</si>
  <si>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</si>
  <si>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</si>
  <si>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</si>
  <si>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</si>
  <si>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</si>
  <si>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</si>
  <si>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</si>
  <si>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</si>
  <si>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</si>
  <si>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</si>
  <si>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</si>
  <si>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</si>
  <si>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</si>
  <si>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</si>
  <si>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</si>
  <si>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</si>
  <si>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</si>
  <si>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</si>
  <si>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</si>
  <si>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</si>
  <si>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</si>
  <si>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</si>
  <si>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</si>
  <si>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</si>
  <si>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</si>
  <si>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</si>
  <si>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</si>
  <si>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</si>
  <si>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</si>
  <si>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</si>
  <si>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</si>
  <si>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</si>
  <si>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</si>
  <si>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</si>
  <si>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</si>
  <si>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</si>
  <si>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</si>
  <si>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</si>
  <si>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</si>
  <si>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</si>
  <si>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</si>
  <si>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</si>
  <si>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</si>
  <si>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</si>
  <si>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</si>
  <si>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</si>
  <si>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</si>
  <si>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</si>
  <si>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</si>
  <si>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</si>
  <si>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</si>
  <si>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</si>
  <si>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</si>
  <si>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</si>
  <si>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</si>
  <si>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</si>
  <si>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</si>
  <si>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</si>
  <si>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</si>
  <si>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</si>
  <si>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</si>
  <si>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</si>
  <si>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</si>
  <si>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</si>
  <si>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</si>
  <si>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</si>
  <si>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</si>
  <si>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</si>
  <si>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</si>
  <si>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</si>
  <si>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</si>
  <si>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</si>
  <si>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</si>
  <si>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</si>
  <si>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</si>
  <si>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</si>
  <si>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</si>
  <si>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</si>
  <si>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</si>
  <si>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</si>
  <si>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</si>
  <si>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</si>
  <si>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</si>
  <si>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</si>
  <si>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</si>
  <si>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</si>
  <si>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</si>
  <si>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</si>
  <si>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</si>
  <si>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</si>
  <si>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</si>
  <si>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</si>
  <si>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</si>
  <si>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</si>
  <si>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</si>
  <si>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</si>
  <si>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</si>
  <si>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</si>
  <si>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</si>
  <si>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</si>
  <si>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</si>
  <si>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</si>
  <si>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</si>
  <si>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</si>
  <si>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</si>
  <si>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</si>
  <si>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</si>
  <si>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</si>
  <si>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</si>
  <si>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</si>
  <si>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</si>
  <si>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</si>
  <si>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</si>
  <si>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</si>
  <si>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</si>
  <si>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</si>
  <si>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</si>
  <si>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</si>
  <si>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</si>
  <si>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</si>
  <si>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</si>
  <si>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</si>
  <si>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</si>
  <si>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</si>
  <si>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</si>
  <si>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</si>
  <si>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</si>
  <si>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</si>
  <si>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</si>
  <si>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</si>
  <si>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</si>
  <si>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</si>
  <si>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</si>
  <si>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</si>
  <si>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</si>
  <si>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</si>
  <si>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</si>
  <si>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</si>
  <si>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</si>
  <si>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</si>
  <si>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</si>
  <si>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</si>
  <si>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</si>
  <si>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</si>
  <si>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</si>
  <si>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</si>
  <si>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</si>
  <si>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</si>
  <si>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</si>
  <si>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</si>
  <si>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</si>
  <si>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</si>
  <si>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</si>
  <si>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</si>
  <si>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</si>
  <si>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</si>
  <si>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</si>
  <si>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</si>
  <si>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</si>
  <si>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</si>
  <si>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</si>
  <si>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</si>
  <si>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</si>
  <si>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</si>
  <si>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</si>
  <si>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</si>
  <si>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</si>
  <si>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</si>
  <si>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</si>
  <si>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</si>
  <si>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</si>
  <si>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</si>
  <si>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</si>
  <si>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</si>
  <si>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</si>
  <si>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</si>
  <si>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</si>
  <si>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</si>
  <si>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</si>
  <si>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</si>
  <si>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</si>
  <si>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</si>
  <si>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</si>
  <si>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</si>
  <si>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</si>
  <si>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</si>
  <si>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</si>
  <si>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</si>
  <si>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</si>
  <si>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</si>
  <si>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</si>
  <si>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</si>
  <si>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</si>
  <si>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</si>
  <si>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</si>
  <si>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</si>
  <si>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</si>
  <si>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</si>
  <si>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</si>
  <si>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</si>
  <si>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</si>
  <si>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</si>
  <si>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</si>
  <si>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</si>
  <si>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</si>
  <si>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</si>
  <si>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</si>
  <si>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</si>
  <si>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</si>
  <si>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</si>
  <si>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</si>
  <si>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</si>
  <si>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</si>
  <si>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</si>
  <si>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</si>
  <si>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</si>
  <si>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</si>
  <si>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</si>
  <si>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</si>
  <si>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</si>
  <si>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</si>
  <si>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</si>
  <si>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</si>
  <si>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</si>
  <si>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</si>
  <si>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</si>
  <si>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</si>
  <si>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</si>
  <si>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</si>
  <si>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</si>
  <si>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</si>
  <si>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</si>
  <si>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</si>
  <si>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</si>
  <si>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</si>
  <si>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</si>
  <si>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</si>
  <si>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</si>
  <si>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</si>
  <si>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</si>
  <si>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</si>
  <si>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</si>
  <si>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</si>
  <si>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</si>
  <si>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</si>
  <si>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</si>
  <si>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</si>
  <si>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</si>
  <si>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</si>
  <si>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</si>
  <si>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</si>
  <si>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</si>
  <si>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</si>
  <si>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</si>
  <si>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</si>
  <si>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</si>
  <si>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</si>
  <si>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</si>
  <si>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</si>
  <si>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</si>
  <si>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</si>
  <si>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</si>
  <si>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</si>
  <si>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</si>
  <si>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</si>
  <si>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</si>
  <si>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</si>
  <si>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</si>
  <si>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</si>
  <si>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</si>
  <si>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</si>
  <si>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</si>
  <si>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</si>
  <si>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</si>
  <si>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</si>
  <si>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</si>
  <si>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</si>
  <si>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</si>
  <si>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</si>
  <si>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</si>
  <si>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</si>
  <si>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</si>
  <si>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</si>
  <si>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</si>
  <si>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</si>
  <si>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</si>
  <si>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</si>
  <si>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</si>
  <si>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</si>
  <si>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</si>
  <si>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</si>
  <si>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</si>
  <si>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</si>
  <si>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</si>
  <si>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</si>
  <si>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</si>
  <si>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</si>
  <si>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</si>
  <si>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</si>
  <si>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</si>
  <si>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</si>
  <si>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</si>
  <si>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</si>
  <si>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</si>
  <si>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</si>
  <si>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</si>
  <si>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</si>
  <si>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</si>
  <si>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</si>
  <si>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</si>
  <si>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</si>
  <si>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</si>
  <si>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</si>
  <si>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</si>
  <si>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</si>
  <si>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</si>
  <si>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</si>
  <si>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</si>
  <si>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</si>
  <si>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</si>
  <si>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</si>
  <si>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</si>
  <si>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</si>
  <si>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</si>
  <si>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</si>
  <si>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</si>
  <si>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</si>
  <si>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</si>
  <si>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</si>
  <si>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</si>
  <si>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</si>
  <si>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</si>
  <si>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</si>
  <si>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</si>
  <si>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</si>
  <si>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</si>
  <si>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</si>
  <si>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</si>
  <si>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</si>
  <si>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</si>
  <si>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</si>
  <si>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</si>
  <si>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</si>
  <si>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</si>
  <si>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</si>
  <si>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</si>
  <si>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</si>
  <si>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</si>
  <si>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</si>
  <si>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</si>
  <si>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</si>
  <si>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</si>
  <si>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</si>
  <si>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</si>
  <si>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</si>
  <si>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</si>
  <si>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</si>
  <si>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</si>
  <si>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</si>
  <si>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</si>
  <si>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</si>
  <si>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</si>
  <si>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</si>
  <si>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</si>
  <si>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</si>
  <si>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</si>
  <si>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</si>
  <si>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</si>
  <si>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</si>
  <si>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</si>
  <si>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</si>
  <si>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</si>
  <si>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</si>
  <si>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</si>
  <si>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</si>
  <si>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</si>
  <si>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</si>
  <si>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</si>
  <si>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</si>
  <si>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</si>
  <si>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</si>
  <si>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</si>
  <si>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</si>
  <si>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</si>
  <si>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</si>
  <si>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</si>
  <si>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</si>
  <si>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</si>
  <si>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</si>
  <si>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</si>
  <si>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</si>
  <si>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</si>
  <si>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</si>
  <si>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</si>
  <si>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</si>
  <si>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</si>
  <si>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</si>
  <si>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</si>
  <si>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</si>
  <si>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</si>
  <si>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</si>
  <si>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</si>
  <si>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</si>
  <si>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</si>
  <si>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</si>
  <si>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</si>
  <si>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</si>
  <si>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</si>
  <si>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</si>
  <si>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</si>
  <si>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</si>
  <si>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</si>
  <si>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</si>
  <si>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</si>
  <si>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</si>
  <si>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</si>
  <si>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</si>
  <si>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</si>
  <si>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</si>
  <si>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</si>
  <si>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</si>
  <si>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</si>
  <si>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</si>
  <si>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</si>
  <si>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</si>
  <si>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</si>
  <si>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</si>
  <si>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</si>
  <si>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</si>
  <si>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</si>
  <si>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</si>
  <si>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</si>
  <si>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</si>
  <si>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</si>
  <si>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</si>
  <si>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</si>
  <si>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</si>
  <si>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</si>
  <si>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</si>
  <si>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</si>
  <si>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</si>
  <si>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</si>
  <si>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</si>
  <si>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</si>
  <si>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</si>
  <si>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</si>
  <si>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</si>
  <si>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</si>
  <si>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</si>
  <si>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</si>
  <si>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</si>
  <si>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</si>
  <si>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</si>
  <si>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</si>
  <si>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</si>
  <si>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</si>
  <si>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</si>
  <si>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</si>
  <si>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</si>
  <si>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</si>
  <si>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</si>
  <si>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</si>
  <si>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</si>
  <si>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</si>
  <si>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</si>
  <si>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</si>
  <si>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</si>
  <si>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</si>
  <si>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</si>
  <si>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</si>
  <si>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</si>
  <si>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</si>
  <si>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</si>
  <si>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</si>
  <si>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</si>
  <si>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</si>
  <si>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</si>
  <si>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</si>
  <si>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</si>
  <si>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</si>
  <si>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</si>
  <si>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</si>
  <si>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</si>
  <si>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</si>
  <si>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</si>
  <si>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</si>
  <si>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</si>
  <si>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</si>
  <si>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</si>
  <si>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</si>
  <si>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</si>
  <si>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</si>
  <si>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</si>
  <si>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</si>
  <si>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</si>
  <si>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</si>
  <si>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</si>
  <si>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</si>
  <si>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</si>
  <si>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</si>
  <si>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</si>
  <si>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</si>
  <si>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</si>
  <si>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</si>
  <si>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</si>
  <si>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</si>
  <si>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</si>
  <si>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</si>
  <si>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</si>
  <si>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</si>
  <si>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</si>
  <si>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</si>
  <si>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</si>
  <si>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</si>
  <si>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</si>
  <si>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</si>
  <si>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</si>
  <si>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</si>
  <si>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</si>
  <si>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</si>
  <si>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</si>
  <si>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</si>
  <si>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</si>
  <si>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</si>
  <si>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</si>
  <si>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</si>
  <si>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</si>
  <si>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</si>
  <si>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</si>
  <si>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</si>
  <si>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</si>
  <si>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</si>
  <si>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</si>
  <si>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</si>
  <si>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</si>
  <si>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</si>
  <si>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</si>
  <si>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</si>
  <si>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</si>
  <si>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</si>
  <si>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</si>
  <si>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</si>
  <si>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</si>
  <si>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</si>
  <si>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</si>
  <si>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</si>
  <si>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</si>
  <si>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</si>
  <si>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</si>
  <si>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</si>
  <si>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</si>
  <si>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</si>
  <si>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</si>
  <si>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</si>
  <si>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</si>
  <si>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</si>
  <si>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</si>
  <si>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</si>
  <si>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</si>
  <si>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</si>
  <si>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</si>
  <si>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</si>
  <si>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</si>
  <si>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</si>
  <si>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</si>
  <si>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</si>
  <si>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</si>
  <si>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</si>
  <si>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</si>
  <si>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</si>
  <si>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</si>
  <si>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</si>
  <si>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</si>
  <si>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</si>
  <si>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</si>
  <si>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</si>
  <si>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</si>
  <si>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</si>
  <si>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</si>
  <si>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</si>
  <si>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</si>
  <si>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</si>
  <si>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</si>
  <si>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</si>
  <si>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</si>
  <si>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</si>
  <si>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</si>
  <si>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</si>
  <si>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</si>
  <si>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</si>
  <si>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</si>
  <si>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</si>
  <si>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</si>
  <si>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</si>
  <si>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</si>
  <si>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</si>
  <si>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</si>
  <si>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</si>
  <si>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</si>
  <si>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</si>
  <si>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</si>
  <si>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</si>
  <si>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</si>
  <si>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</si>
  <si>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</si>
  <si>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</si>
  <si>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</si>
  <si>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</si>
  <si>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</si>
  <si>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</si>
  <si>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</si>
  <si>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</si>
  <si>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</si>
  <si>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</si>
  <si>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</si>
  <si>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</si>
  <si>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</si>
  <si>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</si>
  <si>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</si>
  <si>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</si>
  <si>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</si>
  <si>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</si>
  <si>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</si>
  <si>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</si>
  <si>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</si>
  <si>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</si>
  <si>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</si>
  <si>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</si>
  <si>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</si>
  <si>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</si>
  <si>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</si>
  <si>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</si>
  <si>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</si>
  <si>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</si>
  <si>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</si>
  <si>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</si>
  <si>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</si>
  <si>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</si>
  <si>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</si>
  <si>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</si>
  <si>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</si>
  <si>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</si>
  <si>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</si>
  <si>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</si>
  <si>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</si>
  <si>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</si>
  <si>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</si>
  <si>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</si>
  <si>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</si>
  <si>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</si>
  <si>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</si>
  <si>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</si>
  <si>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</si>
  <si>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</si>
  <si>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</si>
  <si>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</si>
  <si>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</si>
  <si>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</si>
  <si>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</si>
  <si>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</si>
  <si>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</si>
  <si>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</si>
  <si>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</si>
  <si>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</si>
  <si>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</si>
  <si>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</si>
  <si>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</si>
  <si>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</si>
  <si>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</si>
  <si>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</si>
  <si>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</si>
  <si>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</si>
  <si>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</si>
  <si>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</si>
  <si>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</si>
  <si>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</si>
  <si>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</si>
  <si>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</si>
  <si>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</si>
  <si>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</si>
  <si>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</si>
  <si>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</si>
  <si>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</si>
  <si>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</si>
  <si>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</si>
  <si>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</si>
  <si>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</si>
  <si>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</si>
  <si>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</si>
  <si>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</si>
  <si>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</si>
  <si>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</si>
  <si>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</si>
  <si>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</si>
  <si>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</si>
  <si>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</si>
  <si>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</si>
  <si>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</si>
  <si>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</si>
  <si>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</si>
  <si>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</si>
  <si>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</si>
  <si>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</si>
  <si>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</si>
  <si>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</si>
  <si>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</si>
  <si>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</si>
  <si>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</si>
  <si>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</si>
  <si>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</si>
  <si>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</si>
  <si>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</si>
  <si>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</si>
  <si>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</si>
  <si>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</si>
  <si>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</si>
  <si>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</si>
  <si>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</si>
  <si>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</si>
  <si>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</si>
  <si>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</si>
  <si>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</si>
  <si>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</si>
  <si>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</si>
  <si>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</si>
  <si>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</si>
  <si>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</si>
  <si>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</si>
  <si>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</si>
  <si>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</si>
  <si>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</si>
  <si>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</si>
  <si>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</si>
  <si>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</si>
  <si>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</si>
  <si>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</si>
  <si>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</si>
  <si>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</si>
  <si>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</si>
  <si>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</si>
  <si>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</si>
  <si>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</si>
  <si>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</si>
  <si>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</si>
  <si>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</si>
  <si>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</si>
  <si>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</si>
  <si>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</si>
  <si>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</si>
  <si>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</si>
  <si>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</si>
  <si>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</si>
  <si>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</si>
  <si>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</si>
  <si>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</si>
  <si>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</si>
  <si>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</si>
  <si>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</si>
  <si>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</si>
  <si>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</si>
  <si>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</si>
  <si>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</si>
  <si>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</si>
  <si>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</si>
  <si>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</si>
  <si>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</si>
  <si>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</si>
  <si>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</si>
  <si>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</si>
  <si>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</si>
  <si>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</si>
  <si>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</si>
  <si>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</si>
  <si>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</si>
  <si>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</si>
  <si>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</si>
  <si>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</si>
  <si>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</si>
  <si>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</si>
  <si>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</si>
  <si>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</si>
  <si>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</si>
  <si>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</si>
  <si>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</si>
  <si>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</si>
  <si>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</si>
  <si>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</si>
  <si>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</si>
  <si>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</si>
  <si>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</si>
  <si>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</si>
  <si>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</si>
  <si>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</si>
  <si>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</si>
  <si>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</si>
  <si>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</si>
  <si>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</si>
  <si>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</si>
  <si>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</si>
  <si>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</si>
  <si>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</si>
  <si>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</si>
  <si>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</si>
  <si>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</si>
  <si>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</si>
  <si>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</si>
  <si>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</si>
  <si>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</si>
  <si>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</si>
  <si>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</si>
  <si>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</si>
  <si>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</si>
  <si>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</si>
  <si>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</si>
  <si>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</si>
  <si>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</si>
  <si>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</si>
  <si>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</si>
  <si>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</si>
  <si>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</si>
  <si>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</si>
  <si>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</si>
  <si>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</si>
  <si>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</si>
  <si>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</si>
  <si>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</si>
  <si>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</si>
  <si>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</si>
  <si>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</si>
  <si>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</si>
  <si>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</si>
  <si>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</si>
  <si>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</si>
  <si>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</si>
  <si>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</si>
  <si>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</si>
  <si>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</si>
  <si>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</si>
  <si>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</si>
  <si>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</si>
  <si>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</si>
  <si>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</si>
  <si>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</si>
  <si>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</si>
  <si>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</si>
  <si>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</si>
  <si>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</si>
  <si>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</si>
  <si>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</si>
  <si>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</si>
  <si>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</si>
  <si>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</si>
  <si>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</si>
  <si>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</si>
  <si>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</si>
  <si>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</si>
  <si>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</si>
  <si>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</si>
  <si>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</si>
  <si>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</si>
  <si>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</si>
  <si>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</si>
  <si>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</si>
  <si>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</si>
  <si>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</si>
  <si>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</si>
  <si>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</si>
  <si>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</si>
  <si>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</si>
  <si>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</si>
  <si>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</si>
  <si>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</si>
  <si>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</si>
  <si>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</si>
  <si>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</si>
  <si>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</si>
  <si>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</si>
  <si>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</si>
  <si>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</si>
  <si>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</si>
  <si>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</si>
  <si>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</si>
  <si>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</si>
  <si>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</si>
  <si>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</si>
  <si>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</si>
  <si>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</si>
  <si>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</si>
  <si>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</si>
  <si>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</si>
  <si>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</si>
  <si>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</si>
  <si>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</si>
  <si>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</si>
  <si>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</si>
  <si>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</si>
  <si>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</si>
  <si>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</si>
  <si>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</si>
  <si>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</si>
  <si>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</si>
  <si>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</si>
  <si>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</si>
  <si>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</si>
  <si>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</si>
  <si>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</si>
  <si>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</si>
  <si>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</si>
  <si>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</si>
  <si>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</si>
  <si>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</si>
  <si>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</si>
  <si>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</si>
  <si>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</si>
  <si>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</si>
  <si>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</si>
  <si>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</si>
  <si>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</si>
  <si>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</si>
  <si>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</si>
  <si>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</si>
  <si>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</si>
  <si>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</si>
  <si>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</si>
  <si>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</si>
  <si>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</si>
  <si>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</si>
  <si>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</si>
  <si>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</si>
  <si>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</si>
  <si>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</si>
  <si>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</si>
  <si>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</si>
  <si>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</si>
  <si>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</si>
  <si>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</si>
  <si>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</si>
  <si>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</si>
  <si>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</si>
  <si>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</si>
  <si>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</si>
  <si>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</si>
  <si>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</si>
  <si>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</si>
  <si>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</si>
  <si>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</si>
  <si>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</si>
  <si>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</si>
  <si>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</si>
  <si>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</si>
  <si>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</si>
  <si>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</si>
  <si>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</si>
  <si>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</si>
  <si>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</si>
  <si>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</si>
  <si>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</si>
  <si>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</si>
  <si>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</si>
  <si>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</si>
  <si>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</si>
  <si>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</si>
  <si>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</si>
  <si>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</si>
  <si>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</si>
  <si>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</si>
  <si>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</si>
  <si>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</si>
  <si>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</si>
  <si>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</si>
  <si>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</si>
  <si>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</si>
  <si>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</si>
  <si>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</si>
  <si>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</si>
  <si>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</si>
  <si>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</si>
  <si>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</si>
  <si>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</si>
  <si>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</si>
  <si>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</si>
  <si>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</si>
  <si>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</si>
  <si>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</si>
  <si>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</si>
  <si>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</si>
  <si>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</si>
  <si>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</si>
  <si>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</si>
  <si>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</si>
  <si>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</si>
  <si>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</si>
  <si>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</si>
  <si>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</si>
  <si>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</si>
  <si>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</si>
  <si>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</si>
  <si>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</si>
  <si>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</si>
  <si>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</si>
  <si>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</si>
  <si>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</si>
  <si>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</si>
  <si>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</si>
  <si>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</si>
  <si>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</si>
  <si>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</si>
  <si>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</si>
  <si>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</si>
  <si>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</si>
  <si>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</si>
  <si>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</si>
  <si>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</si>
  <si>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</si>
  <si>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</si>
  <si>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</si>
  <si>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</si>
  <si>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</si>
  <si>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</si>
  <si>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</si>
  <si>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</si>
  <si>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</si>
  <si>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</si>
  <si>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</si>
  <si>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</si>
  <si>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</si>
  <si>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</si>
  <si>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</si>
  <si>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</si>
  <si>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</si>
  <si>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</si>
  <si>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</si>
  <si>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</si>
  <si>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</si>
  <si>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</si>
  <si>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</si>
  <si>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</si>
  <si>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</si>
  <si>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</si>
  <si>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</si>
  <si>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</si>
  <si>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</si>
  <si>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</si>
  <si>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</si>
  <si>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</si>
  <si>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</si>
  <si>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</si>
  <si>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</si>
  <si>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</si>
  <si>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</si>
  <si>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</si>
  <si>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</si>
  <si>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</si>
  <si>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</si>
  <si>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</si>
  <si>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</si>
  <si>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</si>
  <si>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</si>
  <si>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</si>
  <si>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</si>
  <si>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</si>
  <si>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</si>
  <si>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</si>
  <si>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</si>
  <si>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</si>
  <si>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</si>
  <si>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</si>
  <si>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</si>
  <si>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</si>
  <si>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</si>
  <si>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</si>
  <si>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</si>
  <si>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</si>
  <si>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</si>
  <si>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</si>
  <si>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</si>
  <si>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</si>
  <si>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</si>
  <si>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</si>
  <si>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</si>
  <si>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</si>
  <si>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</si>
  <si>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</si>
  <si>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</si>
  <si>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</si>
  <si>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</si>
  <si>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</si>
  <si>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</si>
  <si>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</si>
  <si>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</si>
  <si>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</si>
  <si>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</si>
  <si>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</si>
  <si>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</si>
  <si>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</si>
  <si>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</si>
  <si>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</si>
  <si>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</si>
  <si>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</si>
  <si>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</si>
  <si>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</si>
  <si>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</si>
  <si>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</si>
  <si>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</si>
  <si>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</si>
  <si>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</si>
  <si>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</si>
  <si>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</si>
  <si>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</si>
  <si>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</si>
  <si>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</si>
  <si>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</si>
  <si>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</si>
  <si>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</si>
  <si>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</si>
  <si>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</si>
  <si>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</si>
  <si>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</si>
  <si>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</si>
  <si>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</si>
  <si>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</si>
  <si>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</si>
  <si>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</si>
  <si>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</si>
  <si>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</si>
  <si>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</si>
  <si>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</si>
  <si>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</si>
  <si>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</si>
  <si>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</si>
  <si>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</si>
  <si>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</si>
  <si>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</si>
  <si>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</si>
  <si>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</si>
  <si>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</si>
  <si>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</si>
  <si>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</si>
  <si>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</si>
  <si>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</si>
  <si>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</si>
  <si>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</si>
  <si>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</si>
  <si>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</si>
  <si>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</si>
  <si>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</si>
  <si>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</si>
  <si>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</si>
  <si>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</si>
  <si>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</si>
  <si>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</si>
  <si>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</si>
  <si>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</si>
  <si>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</si>
  <si>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</si>
  <si>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</si>
  <si>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</si>
  <si>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</si>
  <si>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</si>
  <si>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</si>
  <si>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</si>
  <si>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</si>
  <si>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</si>
  <si>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</si>
  <si>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</si>
  <si>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</si>
  <si>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</si>
  <si>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</si>
  <si>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</si>
  <si>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</si>
  <si>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</si>
  <si>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</si>
  <si>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</si>
  <si>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</si>
  <si>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</si>
  <si>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</si>
  <si>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</si>
  <si>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</si>
  <si>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</si>
  <si>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</si>
  <si>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</si>
  <si>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</si>
  <si>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</si>
  <si>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</si>
  <si>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</si>
  <si>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</si>
  <si>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</si>
  <si>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</si>
  <si>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</si>
  <si>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</si>
  <si>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</si>
  <si>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</si>
  <si>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</si>
  <si>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</si>
  <si>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</si>
  <si>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</si>
  <si>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</si>
  <si>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</si>
  <si>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</si>
  <si>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</si>
  <si>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</si>
  <si>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</si>
  <si>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</si>
  <si>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</si>
  <si>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</si>
  <si>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</si>
  <si>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</si>
  <si>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</si>
  <si>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</si>
  <si>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</si>
  <si>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</si>
  <si>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</si>
  <si>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</si>
  <si>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</si>
  <si>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</si>
  <si>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</si>
  <si>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</si>
  <si>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</si>
  <si>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</si>
  <si>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</si>
  <si>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</si>
  <si>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</si>
  <si>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</si>
  <si>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</si>
  <si>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</si>
  <si>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</si>
  <si>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</si>
  <si>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</si>
  <si>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</si>
  <si>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</si>
  <si>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</si>
  <si>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</si>
  <si>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</si>
  <si>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</si>
  <si>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</si>
  <si>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</si>
  <si>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</si>
  <si>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</si>
  <si>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</si>
  <si>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</si>
  <si>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</si>
  <si>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</si>
  <si>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</si>
  <si>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</si>
  <si>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</si>
  <si>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</si>
  <si>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</si>
  <si>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</si>
  <si>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</si>
  <si>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</si>
  <si>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</si>
  <si>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</si>
  <si>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</si>
  <si>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</si>
  <si>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</si>
  <si>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</si>
  <si>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</si>
  <si>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</si>
  <si>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</si>
  <si>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</si>
  <si>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</si>
  <si>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</si>
  <si>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</si>
  <si>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</si>
  <si>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</si>
  <si>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</si>
  <si>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</si>
  <si>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</si>
  <si>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</si>
  <si>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</si>
  <si>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</si>
  <si>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</si>
  <si>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</si>
  <si>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</si>
  <si>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</si>
  <si>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</si>
  <si>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</si>
  <si>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</si>
  <si>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</si>
  <si>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</si>
  <si>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</si>
  <si>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</si>
  <si>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</si>
  <si>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</si>
  <si>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</si>
  <si>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</si>
  <si>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</si>
  <si>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</si>
  <si>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</si>
  <si>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</si>
  <si>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</si>
  <si>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</si>
  <si>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</si>
  <si>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</si>
  <si>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</si>
  <si>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</si>
  <si>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</si>
  <si>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</si>
  <si>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</si>
  <si>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</si>
  <si>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</si>
  <si>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</si>
  <si>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</si>
  <si>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</si>
  <si>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</si>
  <si>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</si>
  <si>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</si>
  <si>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</si>
  <si>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</si>
  <si>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</si>
  <si>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</si>
  <si>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</si>
  <si>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</si>
  <si>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</si>
  <si>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</si>
  <si>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</si>
  <si>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</si>
  <si>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</si>
  <si>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</si>
  <si>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</si>
  <si>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</si>
  <si>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</si>
  <si>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</si>
  <si>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</si>
  <si>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</si>
  <si>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</si>
  <si>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</si>
  <si>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</si>
  <si>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</si>
  <si>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</si>
  <si>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</si>
  <si>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</si>
  <si>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</si>
  <si>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</si>
  <si>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</si>
  <si>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</si>
  <si>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</si>
  <si>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</si>
  <si>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</si>
  <si>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</si>
  <si>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</si>
  <si>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</si>
  <si>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</si>
  <si>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</si>
  <si>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</si>
  <si>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</si>
  <si>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</si>
  <si>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</si>
  <si>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</si>
  <si>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</si>
  <si>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</si>
  <si>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</si>
  <si>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</si>
  <si>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</si>
  <si>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</si>
  <si>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</si>
  <si>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</si>
  <si>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</si>
  <si>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</si>
  <si>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</si>
  <si>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</si>
  <si>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</si>
  <si>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</si>
  <si>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</si>
  <si>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</si>
  <si>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</si>
  <si>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</si>
  <si>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</si>
  <si>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</si>
  <si>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</si>
  <si>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</si>
  <si>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</si>
  <si>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</si>
  <si>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</si>
  <si>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</si>
  <si>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</si>
  <si>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</si>
  <si>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</si>
  <si>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</si>
  <si>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</si>
  <si>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</si>
  <si>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</si>
  <si>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</si>
  <si>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</si>
  <si>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</si>
  <si>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</si>
  <si>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</si>
  <si>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</si>
  <si>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</si>
  <si>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</si>
  <si>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</si>
  <si>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</si>
  <si>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</si>
  <si>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</si>
  <si>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</si>
  <si>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</si>
  <si>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</si>
  <si>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</si>
  <si>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</si>
  <si>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</si>
  <si>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</si>
  <si>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</si>
  <si>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</si>
  <si>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</si>
  <si>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</si>
  <si>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</si>
  <si>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</si>
  <si>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</si>
  <si>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</si>
  <si>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</si>
  <si>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</si>
  <si>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</si>
  <si>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</si>
  <si>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</si>
  <si>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</si>
  <si>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</si>
  <si>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</si>
  <si>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</si>
  <si>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</si>
  <si>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</si>
  <si>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</si>
  <si>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</si>
  <si>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</si>
  <si>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</si>
  <si>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</si>
  <si>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</si>
  <si>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</si>
  <si>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</si>
  <si>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</si>
  <si>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</si>
  <si>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</si>
  <si>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</si>
  <si>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</si>
  <si>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</si>
  <si>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</si>
  <si>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</si>
  <si>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</si>
  <si>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</si>
  <si>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</si>
  <si>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</si>
  <si>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</si>
  <si>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</si>
  <si>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</si>
  <si>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</si>
  <si>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</si>
  <si>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</si>
  <si>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</si>
  <si>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</si>
  <si>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</si>
  <si>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</si>
  <si>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</si>
  <si>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</si>
  <si>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</si>
  <si>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</si>
  <si>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</si>
  <si>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</si>
  <si>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</si>
  <si>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</si>
  <si>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</si>
  <si>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</si>
  <si>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</si>
  <si>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</si>
  <si>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</si>
  <si>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</si>
  <si>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</si>
  <si>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</si>
  <si>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</si>
  <si>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</si>
  <si>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</si>
  <si>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</si>
  <si>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</si>
  <si>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</si>
  <si>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</si>
  <si>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</si>
  <si>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</si>
  <si>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</si>
  <si>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</si>
  <si>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</si>
  <si>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</si>
  <si>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</si>
  <si>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</si>
  <si>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</si>
  <si>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</si>
  <si>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</si>
  <si>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</si>
  <si>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</si>
  <si>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</si>
  <si>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</si>
  <si>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</si>
  <si>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</si>
  <si>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</si>
  <si>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</si>
  <si>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</si>
  <si>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</si>
  <si>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</si>
  <si>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</si>
  <si>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</si>
  <si>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</si>
  <si>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</si>
  <si>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</si>
  <si>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</si>
  <si>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</si>
  <si>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</si>
  <si>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</si>
  <si>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</si>
  <si>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</si>
  <si>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</si>
  <si>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</si>
  <si>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</si>
  <si>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</si>
  <si>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</si>
  <si>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</si>
  <si>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</si>
  <si>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</si>
  <si>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</si>
  <si>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</si>
  <si>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</si>
  <si>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</si>
  <si>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</si>
  <si>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</si>
  <si>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</si>
  <si>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</si>
  <si>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</si>
  <si>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</si>
  <si>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</si>
  <si>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</si>
  <si>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</si>
  <si>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</si>
  <si>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</si>
  <si>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</si>
  <si>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</si>
  <si>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</si>
  <si>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</si>
  <si>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</si>
  <si>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</si>
  <si>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</si>
  <si>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</si>
  <si>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</si>
  <si>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</si>
  <si>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</si>
  <si>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</si>
  <si>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</si>
  <si>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</si>
  <si>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</si>
  <si>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</si>
  <si>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</si>
  <si>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</si>
  <si>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</si>
  <si>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</si>
  <si>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</si>
  <si>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</si>
  <si>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</si>
  <si>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</si>
  <si>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</si>
  <si>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</si>
  <si>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</si>
  <si>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</si>
  <si>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</si>
  <si>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</si>
  <si>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</si>
  <si>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</si>
  <si>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</si>
  <si>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</si>
  <si>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</si>
  <si>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</si>
  <si>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</si>
  <si>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</si>
  <si>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</si>
  <si>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</si>
  <si>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</si>
  <si>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</si>
  <si>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</si>
  <si>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</si>
  <si>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</si>
  <si>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</si>
  <si>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</si>
  <si>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</si>
  <si>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</si>
  <si>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</si>
  <si>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</si>
  <si>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</si>
  <si>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</si>
  <si>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</si>
  <si>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</si>
  <si>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</si>
  <si>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</si>
  <si>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</si>
  <si>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</si>
  <si>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</si>
  <si>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</si>
  <si>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</si>
  <si>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</si>
  <si>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</si>
  <si>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</si>
  <si>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</si>
  <si>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</si>
  <si>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</si>
  <si>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</si>
  <si>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</si>
  <si>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</si>
  <si>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</si>
  <si>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</si>
  <si>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</si>
  <si>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</si>
  <si>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</si>
  <si>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</si>
  <si>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</si>
  <si>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</si>
  <si>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</si>
  <si>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</si>
  <si>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</si>
  <si>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</si>
  <si>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</si>
  <si>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</si>
  <si>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</si>
  <si>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</si>
  <si>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</si>
  <si>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</si>
  <si>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</si>
  <si>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</si>
  <si>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</si>
  <si>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</si>
  <si>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</si>
  <si>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</si>
  <si>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</si>
  <si>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</si>
  <si>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</si>
  <si>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</si>
  <si>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</si>
  <si>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</si>
  <si>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</si>
  <si>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</si>
  <si>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</si>
  <si>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</si>
  <si>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</si>
  <si>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</si>
  <si>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</si>
  <si>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</si>
  <si>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</si>
  <si>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</si>
  <si>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</si>
  <si>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</si>
  <si>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</si>
  <si>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</si>
  <si>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</si>
  <si>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</si>
  <si>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</si>
  <si>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</si>
  <si>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</si>
  <si>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</si>
  <si>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</si>
  <si>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</si>
  <si>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</si>
  <si>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</si>
  <si>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</si>
  <si>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</si>
  <si>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</si>
  <si>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</si>
  <si>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</si>
  <si>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</si>
  <si>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</si>
  <si>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</si>
  <si>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</si>
  <si>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</si>
  <si>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</si>
  <si>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</si>
  <si>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</si>
  <si>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</si>
  <si>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</si>
  <si>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</si>
  <si>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</si>
  <si>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</si>
  <si>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</si>
  <si>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</si>
  <si>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</si>
  <si>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</si>
  <si>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</si>
  <si>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</si>
  <si>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</si>
  <si>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</si>
  <si>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</si>
  <si>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</si>
  <si>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</si>
  <si>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</si>
  <si>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</si>
  <si>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</si>
  <si>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</si>
  <si>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</si>
  <si>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</si>
  <si>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</si>
  <si>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</si>
  <si>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</si>
  <si>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</si>
  <si>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</si>
  <si>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</si>
  <si>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</si>
  <si>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</si>
  <si>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</si>
  <si>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</si>
  <si>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</si>
  <si>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</si>
  <si>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</si>
  <si>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</si>
  <si>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</si>
  <si>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</si>
  <si>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</si>
  <si>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</si>
  <si>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</si>
  <si>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</si>
  <si>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</si>
  <si>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</si>
  <si>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</si>
  <si>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</si>
  <si>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</si>
  <si>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</si>
  <si>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</si>
  <si>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</si>
  <si>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</si>
  <si>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</si>
  <si>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</si>
  <si>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</si>
  <si>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</si>
  <si>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</si>
  <si>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</si>
  <si>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</si>
  <si>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</si>
  <si>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</si>
  <si>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</si>
  <si>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</si>
  <si>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</si>
  <si>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</si>
  <si>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</si>
  <si>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</si>
  <si>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</si>
  <si>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</si>
  <si>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</si>
  <si>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</si>
  <si>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</si>
  <si>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</si>
  <si>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</si>
  <si>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</si>
  <si>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</si>
  <si>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</si>
  <si>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</si>
  <si>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</si>
  <si>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</si>
  <si>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</si>
  <si>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</si>
  <si>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</si>
  <si>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</si>
  <si>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</si>
  <si>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</si>
  <si>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</si>
  <si>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</si>
  <si>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</si>
  <si>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</si>
  <si>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</si>
  <si>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</si>
  <si>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</si>
  <si>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</si>
  <si>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</si>
  <si>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</si>
  <si>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</si>
  <si>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</si>
  <si>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</si>
  <si>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</si>
  <si>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</si>
  <si>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</si>
  <si>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</si>
  <si>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</si>
  <si>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</si>
  <si>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</si>
  <si>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</si>
  <si>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</si>
  <si>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</si>
  <si>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</si>
  <si>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</si>
  <si>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</si>
  <si>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</si>
  <si>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</si>
  <si>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</si>
  <si>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</si>
  <si>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</si>
  <si>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</si>
  <si>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</si>
  <si>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</si>
  <si>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</si>
  <si>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</si>
  <si>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</si>
  <si>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</si>
  <si>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</si>
  <si>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</si>
  <si>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</si>
  <si>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</si>
  <si>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</si>
  <si>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</si>
  <si>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</si>
  <si>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</si>
  <si>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</si>
  <si>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</si>
  <si>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</si>
  <si>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</si>
  <si>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</si>
  <si>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</si>
  <si>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</si>
  <si>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</si>
  <si>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</si>
  <si>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</si>
  <si>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</si>
  <si>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</si>
  <si>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</si>
  <si>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</si>
  <si>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</si>
  <si>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</si>
  <si>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</si>
  <si>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</si>
  <si>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</si>
  <si>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</si>
  <si>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</si>
  <si>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</si>
  <si>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</si>
  <si>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</si>
  <si>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</si>
  <si>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</si>
  <si>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</si>
  <si>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</si>
  <si>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</si>
  <si>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</si>
  <si>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</si>
  <si>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</si>
  <si>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</si>
  <si>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</si>
  <si>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</si>
  <si>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</si>
  <si>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</si>
  <si>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</si>
  <si>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</si>
  <si>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</si>
  <si>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</si>
  <si>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</si>
  <si>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</si>
  <si>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</si>
  <si>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</si>
  <si>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</si>
  <si>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</si>
  <si>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</si>
  <si>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</si>
  <si>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</si>
  <si>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</si>
  <si>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</si>
  <si>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</si>
  <si>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</si>
  <si>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</si>
  <si>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</si>
  <si>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</si>
  <si>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</si>
  <si>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</si>
  <si>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</si>
  <si>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</si>
  <si>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</si>
  <si>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</si>
  <si>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</si>
  <si>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</si>
  <si>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</si>
  <si>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</si>
  <si>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</si>
  <si>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</si>
  <si>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</si>
  <si>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</si>
  <si>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</si>
  <si>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</si>
  <si>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</si>
  <si>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</si>
  <si>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</si>
  <si>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</si>
  <si>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</si>
  <si>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</si>
  <si>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</si>
  <si>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</si>
  <si>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</si>
  <si>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</si>
  <si>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</si>
  <si>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</si>
  <si>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</si>
  <si>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</si>
  <si>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</si>
  <si>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</si>
  <si>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</si>
  <si>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</si>
  <si>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</si>
  <si>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</si>
  <si>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</si>
  <si>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</si>
  <si>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</si>
  <si>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</si>
  <si>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</si>
  <si>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</si>
  <si>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</si>
  <si>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</si>
  <si>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</si>
  <si>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</si>
  <si>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</si>
  <si>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</si>
  <si>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</si>
  <si>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</si>
  <si>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</si>
  <si>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</si>
  <si>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</si>
  <si>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</si>
  <si>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</si>
  <si>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</si>
  <si>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</si>
  <si>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</si>
  <si>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</si>
  <si>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</si>
  <si>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</si>
  <si>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</si>
  <si>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</si>
  <si>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</si>
  <si>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</si>
  <si>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</si>
  <si>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</si>
  <si>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</si>
  <si>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</si>
  <si>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</si>
  <si>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</si>
  <si>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</si>
  <si>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</si>
  <si>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</si>
  <si>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</si>
  <si>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</si>
  <si>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</si>
  <si>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</si>
  <si>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</si>
  <si>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</si>
  <si>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</si>
  <si>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</si>
  <si>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</si>
  <si>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</si>
  <si>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</si>
  <si>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</si>
  <si>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</si>
  <si>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</si>
  <si>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</si>
  <si>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</si>
  <si>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</si>
  <si>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</si>
  <si>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</si>
  <si>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</si>
  <si>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</si>
  <si>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</si>
  <si>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</si>
  <si>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</si>
  <si>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</si>
  <si>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</si>
  <si>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</si>
  <si>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</si>
  <si>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</si>
  <si>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</si>
  <si>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</si>
  <si>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</si>
  <si>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</si>
  <si>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</si>
  <si>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</si>
  <si>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</si>
  <si>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</si>
  <si>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</si>
  <si>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</si>
  <si>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</si>
  <si>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</si>
  <si>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</si>
  <si>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</si>
  <si>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</si>
  <si>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</si>
  <si>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</si>
  <si>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</si>
  <si>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</si>
  <si>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</si>
  <si>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</si>
  <si>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</si>
  <si>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</si>
  <si>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</si>
  <si>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</si>
  <si>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</si>
  <si>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</si>
  <si>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</si>
  <si>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</si>
  <si>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</si>
  <si>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</si>
  <si>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</si>
  <si>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</si>
  <si>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</si>
  <si>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</si>
  <si>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</si>
  <si>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</si>
  <si>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</si>
  <si>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</si>
  <si>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</si>
  <si>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</si>
  <si>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</si>
  <si>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</si>
  <si>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</si>
  <si>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</si>
  <si>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</si>
  <si>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</si>
  <si>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</si>
  <si>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</si>
  <si>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</si>
  <si>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</si>
  <si>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</si>
  <si>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</si>
  <si>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</si>
  <si>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</si>
  <si>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</si>
  <si>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</si>
  <si>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</si>
  <si>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</si>
  <si>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</si>
  <si>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</si>
  <si>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</si>
  <si>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</si>
  <si>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</si>
  <si>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</si>
  <si>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</si>
  <si>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</si>
  <si>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</si>
  <si>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</si>
  <si>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</si>
  <si>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</si>
  <si>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</si>
  <si>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</si>
  <si>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</si>
  <si>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</si>
  <si>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</si>
  <si>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</si>
  <si>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</si>
  <si>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</si>
  <si>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</si>
  <si>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</si>
  <si>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</si>
  <si>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</si>
  <si>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</si>
  <si>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</si>
  <si>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</si>
  <si>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</si>
  <si>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</si>
  <si>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</si>
  <si>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</si>
  <si>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</si>
  <si>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</si>
  <si>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</si>
  <si>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</si>
  <si>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</si>
  <si>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</si>
  <si>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</si>
  <si>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</si>
  <si>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</si>
  <si>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</si>
  <si>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</si>
  <si>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</si>
  <si>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</si>
  <si>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</si>
  <si>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</si>
  <si>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</si>
  <si>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</si>
  <si>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</si>
  <si>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</si>
  <si>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</si>
  <si>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</si>
  <si>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</si>
  <si>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</si>
  <si>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</si>
  <si>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</si>
  <si>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</si>
  <si>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</si>
  <si>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</si>
  <si>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</si>
  <si>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</si>
  <si>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</si>
  <si>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</si>
  <si>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</si>
  <si>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</si>
  <si>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</si>
  <si>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</si>
  <si>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</si>
  <si>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</si>
  <si>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</si>
  <si>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</si>
  <si>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</si>
  <si>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</si>
  <si>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</si>
  <si>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</si>
  <si>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</si>
  <si>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</si>
  <si>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</si>
  <si>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</si>
  <si>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</si>
  <si>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</si>
  <si>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</si>
  <si>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</si>
  <si>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</si>
  <si>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</si>
  <si>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</si>
  <si>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</si>
  <si>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</si>
  <si>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</si>
  <si>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</si>
  <si>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</si>
  <si>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</si>
  <si>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</si>
  <si>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</si>
  <si>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</si>
  <si>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</si>
  <si>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</si>
  <si>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</si>
  <si>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</si>
  <si>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</si>
  <si>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</si>
  <si>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</si>
  <si>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</si>
  <si>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</si>
  <si>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</si>
  <si>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</si>
  <si>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</si>
  <si>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</si>
  <si>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</si>
  <si>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</si>
  <si>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</si>
  <si>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</si>
  <si>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</si>
  <si>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</si>
  <si>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</si>
  <si>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</si>
  <si>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</si>
  <si>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</si>
  <si>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</si>
  <si>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</si>
  <si>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</si>
  <si>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</si>
  <si>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</si>
  <si>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</si>
  <si>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</si>
  <si>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</si>
  <si>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</si>
  <si>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</si>
  <si>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</si>
  <si>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</si>
  <si>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</si>
  <si>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</si>
  <si>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</si>
  <si>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</si>
  <si>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</si>
  <si>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</si>
  <si>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</si>
  <si>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</si>
  <si>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</si>
  <si>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</si>
  <si>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</si>
  <si>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</si>
  <si>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</si>
  <si>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</si>
  <si>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</si>
  <si>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</si>
  <si>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</si>
  <si>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</si>
  <si>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</si>
  <si>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</si>
  <si>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</si>
  <si>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</si>
  <si>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</si>
  <si>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</si>
  <si>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</si>
  <si>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</si>
  <si>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</si>
  <si>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</si>
  <si>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</si>
  <si>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</si>
  <si>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</si>
  <si>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</si>
  <si>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</si>
  <si>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</si>
  <si>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</si>
  <si>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</si>
  <si>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</si>
  <si>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</si>
  <si>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</si>
  <si>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</si>
  <si>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</si>
  <si>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</si>
  <si>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</si>
  <si>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</si>
  <si>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</si>
  <si>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</si>
  <si>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</si>
  <si>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</si>
  <si>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</si>
  <si>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</si>
  <si>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</si>
  <si>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</si>
  <si>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</si>
  <si>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</si>
  <si>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</si>
  <si>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</si>
  <si>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</si>
  <si>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</si>
  <si>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</si>
  <si>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</si>
  <si>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</si>
  <si>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</si>
  <si>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</si>
  <si>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</si>
  <si>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</si>
  <si>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</si>
  <si>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</si>
  <si>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</si>
  <si>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</si>
  <si>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</si>
  <si>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</si>
  <si>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</si>
  <si>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</si>
  <si>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</si>
  <si>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</si>
  <si>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</si>
  <si>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</si>
  <si>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</si>
  <si>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</si>
  <si>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</si>
  <si>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</si>
  <si>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</si>
  <si>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</si>
  <si>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</si>
  <si>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</si>
  <si>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</si>
  <si>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</si>
  <si>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</si>
  <si>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</si>
  <si>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</si>
  <si>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</si>
  <si>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</si>
  <si>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</si>
  <si>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</si>
  <si>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</si>
  <si>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</si>
  <si>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</si>
  <si>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</si>
  <si>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</si>
  <si>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</si>
  <si>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</si>
  <si>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</si>
  <si>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</si>
  <si>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</si>
  <si>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</si>
  <si>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</si>
  <si>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</si>
  <si>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</si>
  <si>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</si>
  <si>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</si>
  <si>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</si>
  <si>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</si>
  <si>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</si>
  <si>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</si>
  <si>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</si>
  <si>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</si>
  <si>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</si>
  <si>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</si>
  <si>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</si>
  <si>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</si>
  <si>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</si>
  <si>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</si>
  <si>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</si>
  <si>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</si>
  <si>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</si>
  <si>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</si>
  <si>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</si>
  <si>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</si>
  <si>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</si>
  <si>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</si>
  <si>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</si>
  <si>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</si>
  <si>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</si>
  <si>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</si>
  <si>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</si>
  <si>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</si>
  <si>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</si>
  <si>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</si>
  <si>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</si>
  <si>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</si>
  <si>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</si>
  <si>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</si>
  <si>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</si>
  <si>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</si>
  <si>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</si>
  <si>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</si>
  <si>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</si>
  <si>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</si>
  <si>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</si>
  <si>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</si>
  <si>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</si>
  <si>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</si>
  <si>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</si>
  <si>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</si>
  <si>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</si>
  <si>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</si>
  <si>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</si>
  <si>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</si>
  <si>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</si>
  <si>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</si>
  <si>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</si>
  <si>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</si>
  <si>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</si>
  <si>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</si>
  <si>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</si>
  <si>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</si>
  <si>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</si>
  <si>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</si>
  <si>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</si>
  <si>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</si>
  <si>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</si>
  <si>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</si>
  <si>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</si>
  <si>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</si>
  <si>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</si>
  <si>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</si>
  <si>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</si>
  <si>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</si>
  <si>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</si>
  <si>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</si>
  <si>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</si>
  <si>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</si>
  <si>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</si>
  <si>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</si>
  <si>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</si>
  <si>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</si>
  <si>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</si>
  <si>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</si>
  <si>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</si>
  <si>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</si>
  <si>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</si>
  <si>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</si>
  <si>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</si>
  <si>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</si>
  <si>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</si>
  <si>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</si>
  <si>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</si>
  <si>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</si>
  <si>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</si>
  <si>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</si>
  <si>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</si>
  <si>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</si>
  <si>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</si>
  <si>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</si>
  <si>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</si>
  <si>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</si>
  <si>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</si>
  <si>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</si>
  <si>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</si>
  <si>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</si>
  <si>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</si>
  <si>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</si>
  <si>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</si>
  <si>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</si>
  <si>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</si>
  <si>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</si>
  <si>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</si>
  <si>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</si>
  <si>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</si>
  <si>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</si>
  <si>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</si>
  <si>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</si>
  <si>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</si>
  <si>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</si>
  <si>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</si>
  <si>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</si>
  <si>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</si>
  <si>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</si>
  <si>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</si>
  <si>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</si>
  <si>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</si>
  <si>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</si>
  <si>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</si>
  <si>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</si>
  <si>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</si>
  <si>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</si>
  <si>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</si>
  <si>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</si>
  <si>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</si>
  <si>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</si>
  <si>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</si>
  <si>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</si>
  <si>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</si>
  <si>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</si>
  <si>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</si>
  <si>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</si>
  <si>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</si>
  <si>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</si>
  <si>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</si>
  <si>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</si>
  <si>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</si>
  <si>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</si>
  <si>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</si>
  <si>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</si>
  <si>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</si>
  <si>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</si>
  <si>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</si>
  <si>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</si>
  <si>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</si>
  <si>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</si>
  <si>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</si>
  <si>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</si>
  <si>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</si>
  <si>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</si>
  <si>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</si>
  <si>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</si>
  <si>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</si>
  <si>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</si>
  <si>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</si>
  <si>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</si>
  <si>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</si>
  <si>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</si>
  <si>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</si>
  <si>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</si>
  <si>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</si>
  <si>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</si>
  <si>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</si>
  <si>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</si>
  <si>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</si>
  <si>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</si>
  <si>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</si>
  <si>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</si>
  <si>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</si>
  <si>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</si>
  <si>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</si>
  <si>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</si>
  <si>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</si>
  <si>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</si>
  <si>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</si>
  <si>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</si>
  <si>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</si>
  <si>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</si>
  <si>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</si>
  <si>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</si>
  <si>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</si>
  <si>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</si>
  <si>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</si>
  <si>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</si>
  <si>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</si>
  <si>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</si>
  <si>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</si>
  <si>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</si>
  <si>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</si>
  <si>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</si>
  <si>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</si>
  <si>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</si>
  <si>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</si>
  <si>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</si>
  <si>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</si>
  <si>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</si>
  <si>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</si>
  <si>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</si>
  <si>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</si>
  <si>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</si>
  <si>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</si>
  <si>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</si>
  <si>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</si>
  <si>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</si>
  <si>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</si>
  <si>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</si>
  <si>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</si>
  <si>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</si>
  <si>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</si>
  <si>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</si>
  <si>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</si>
  <si>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</si>
  <si>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</si>
  <si>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</si>
  <si>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</si>
  <si>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</si>
  <si>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</si>
  <si>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</si>
  <si>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</si>
  <si>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</si>
  <si>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</si>
  <si>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</si>
  <si>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</si>
  <si>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</si>
  <si>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</si>
  <si>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</si>
  <si>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</si>
  <si>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</si>
  <si>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</si>
  <si>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</si>
  <si>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</si>
  <si>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</si>
  <si>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</si>
  <si>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</si>
  <si>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</si>
  <si>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</si>
  <si>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</si>
  <si>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</si>
  <si>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</si>
  <si>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</si>
  <si>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</si>
  <si>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</si>
  <si>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</si>
  <si>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</si>
  <si>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</si>
  <si>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</si>
  <si>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</si>
  <si>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</si>
  <si>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</si>
  <si>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</si>
  <si>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</si>
  <si>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</si>
  <si>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</si>
  <si>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</si>
  <si>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</si>
  <si>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</si>
  <si>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</si>
  <si>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</si>
  <si>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</si>
  <si>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</si>
  <si>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</si>
  <si>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</si>
  <si>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</si>
  <si>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</si>
  <si>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</si>
  <si>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</si>
  <si>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</si>
  <si>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</si>
  <si>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</si>
  <si>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</si>
  <si>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</si>
  <si>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</si>
  <si>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</si>
  <si>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</si>
  <si>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</si>
  <si>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</si>
  <si>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</si>
  <si>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</si>
  <si>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</si>
  <si>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</si>
  <si>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</si>
  <si>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</si>
  <si>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</si>
  <si>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</si>
  <si>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</si>
  <si>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</si>
  <si>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</si>
  <si>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</si>
  <si>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</si>
  <si>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</si>
  <si>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</si>
  <si>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</si>
  <si>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</si>
  <si>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</si>
  <si>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</si>
  <si>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</si>
  <si>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</si>
  <si>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</si>
  <si>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</si>
  <si>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</si>
  <si>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</si>
  <si>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</si>
  <si>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</si>
  <si>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</si>
  <si>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</si>
  <si>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</si>
  <si>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</si>
  <si>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</si>
  <si>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</si>
  <si>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</si>
  <si>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</si>
  <si>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</si>
  <si>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</si>
  <si>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</si>
  <si>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</si>
  <si>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</si>
  <si>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</si>
  <si>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</si>
  <si>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</si>
  <si>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</si>
  <si>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</si>
  <si>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</si>
  <si>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</si>
  <si>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</si>
  <si>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</si>
  <si>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</si>
  <si>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</si>
  <si>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</si>
  <si>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</si>
  <si>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</si>
  <si>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</si>
  <si>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</si>
  <si>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</si>
  <si>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</si>
  <si>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</si>
  <si>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</si>
  <si>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</si>
  <si>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</si>
  <si>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</si>
  <si>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</si>
  <si>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</si>
  <si>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</si>
  <si>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</si>
  <si>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</si>
  <si>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</si>
  <si>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</si>
  <si>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</si>
  <si>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</si>
  <si>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</si>
  <si>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</si>
  <si>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</si>
  <si>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</si>
  <si>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</si>
  <si>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</si>
  <si>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</si>
  <si>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</si>
  <si>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</si>
  <si>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</si>
  <si>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</si>
  <si>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</si>
  <si>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</si>
  <si>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</si>
  <si>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</si>
  <si>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</si>
  <si>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</si>
  <si>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</si>
  <si>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</si>
  <si>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</si>
  <si>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</si>
  <si>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</si>
  <si>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</si>
  <si>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</si>
  <si>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</si>
  <si>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</si>
  <si>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</si>
  <si>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</si>
  <si>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</si>
  <si>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</si>
  <si>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</si>
  <si>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</si>
  <si>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</si>
  <si>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</si>
  <si>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</si>
  <si>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</si>
  <si>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</si>
  <si>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</si>
  <si>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</si>
  <si>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</si>
  <si>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</si>
  <si>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</si>
  <si>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</si>
  <si>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</si>
  <si>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</si>
  <si>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</si>
  <si>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</si>
  <si>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</si>
  <si>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</si>
  <si>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</si>
  <si>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</si>
  <si>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</si>
  <si>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</si>
  <si>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</si>
  <si>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</si>
  <si>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</si>
  <si>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</si>
  <si>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</si>
  <si>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</si>
  <si>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</si>
  <si>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</si>
  <si>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</si>
  <si>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</si>
  <si>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</si>
  <si>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</si>
  <si>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</si>
  <si>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</si>
  <si>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</si>
  <si>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</si>
  <si>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</si>
  <si>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</si>
  <si>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</si>
  <si>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</si>
  <si>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</si>
  <si>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</si>
  <si>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</si>
  <si>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</si>
  <si>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</si>
  <si>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</si>
  <si>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</si>
  <si>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</si>
  <si>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</si>
  <si>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</si>
  <si>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</si>
  <si>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</si>
  <si>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</si>
  <si>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</si>
  <si>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</si>
  <si>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</si>
  <si>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</si>
  <si>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</si>
  <si>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</si>
  <si>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</si>
  <si>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</si>
  <si>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</si>
  <si>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</si>
  <si>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</si>
  <si>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</si>
  <si>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</si>
  <si>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</si>
  <si>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</si>
  <si>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</si>
  <si>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</si>
  <si>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</si>
  <si>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</si>
  <si>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</si>
  <si>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</si>
  <si>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</si>
  <si>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</si>
  <si>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</si>
  <si>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</si>
  <si>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</si>
  <si>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</si>
  <si>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</si>
  <si>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</si>
  <si>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</si>
  <si>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</si>
  <si>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</si>
  <si>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</si>
  <si>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</si>
  <si>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</si>
  <si>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</si>
  <si>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</si>
  <si>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</si>
  <si>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</si>
  <si>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</si>
  <si>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</si>
  <si>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</si>
  <si>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</si>
  <si>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</si>
  <si>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</si>
  <si>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</si>
  <si>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</si>
  <si>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</si>
  <si>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</si>
  <si>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</si>
  <si>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</si>
  <si>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</si>
  <si>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</si>
  <si>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</si>
  <si>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</si>
  <si>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</si>
  <si>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</si>
  <si>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</si>
  <si>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</si>
  <si>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</si>
  <si>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</si>
  <si>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</si>
  <si>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</si>
  <si>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</si>
  <si>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</si>
  <si>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</si>
  <si>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</si>
  <si>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</si>
  <si>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</si>
  <si>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</si>
  <si>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</si>
  <si>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</si>
  <si>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</si>
  <si>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</si>
  <si>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</si>
  <si>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</si>
  <si>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</si>
  <si>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</si>
  <si>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</si>
  <si>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</si>
  <si>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</si>
  <si>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</si>
  <si>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</si>
  <si>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</si>
  <si>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</si>
  <si>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</si>
  <si>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</si>
  <si>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</si>
  <si>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</si>
  <si>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</si>
  <si>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</si>
  <si>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</si>
  <si>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</si>
  <si>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</si>
  <si>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</si>
  <si>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</si>
  <si>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</si>
  <si>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</si>
  <si>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</si>
  <si>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</si>
  <si>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</si>
  <si>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</si>
  <si>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</si>
  <si>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</si>
  <si>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</si>
  <si>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</si>
  <si>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</si>
  <si>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</si>
  <si>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</si>
  <si>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</si>
  <si>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</si>
  <si>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</si>
  <si>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</si>
  <si>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</si>
  <si>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</si>
  <si>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</si>
  <si>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</si>
  <si>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</si>
  <si>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</si>
  <si>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</si>
  <si>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</si>
  <si>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</si>
  <si>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</si>
  <si>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</si>
  <si>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</si>
  <si>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</si>
  <si>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</si>
  <si>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</si>
  <si>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</si>
  <si>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</si>
  <si>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</si>
  <si>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</si>
  <si>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</si>
  <si>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</si>
  <si>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</si>
  <si>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</si>
  <si>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</si>
  <si>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</si>
  <si>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</si>
  <si>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</si>
  <si>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</si>
  <si>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</si>
  <si>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</si>
  <si>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</si>
  <si>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</si>
  <si>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</si>
  <si>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</si>
  <si>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</si>
  <si>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</si>
  <si>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</si>
  <si>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</si>
  <si>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</si>
  <si>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</si>
  <si>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</si>
  <si>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</si>
  <si>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</si>
  <si>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</si>
  <si>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</si>
  <si>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</si>
  <si>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</si>
  <si>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</si>
  <si>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</si>
  <si>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</si>
  <si>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</si>
  <si>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</si>
  <si>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</si>
  <si>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</si>
  <si>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</si>
  <si>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</si>
  <si>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</si>
  <si>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</si>
  <si>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</si>
  <si>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</si>
  <si>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</si>
  <si>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</si>
  <si>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</si>
  <si>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</si>
  <si>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</si>
  <si>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</si>
  <si>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</si>
  <si>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</si>
  <si>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</si>
  <si>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</si>
  <si>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</si>
  <si>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</si>
  <si>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</si>
  <si>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</si>
  <si>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</si>
  <si>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</si>
  <si>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</si>
  <si>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</si>
  <si>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</si>
  <si>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</si>
  <si>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</si>
  <si>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</si>
  <si>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</si>
  <si>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</si>
  <si>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</si>
  <si>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</si>
  <si>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</si>
  <si>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</si>
  <si>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</si>
  <si>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</si>
  <si>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</si>
  <si>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</si>
  <si>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</si>
  <si>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</si>
  <si>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</si>
  <si>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</si>
  <si>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</si>
  <si>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</si>
  <si>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</si>
  <si>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</si>
  <si>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</si>
  <si>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</si>
  <si>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</si>
  <si>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</si>
  <si>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</si>
  <si>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</si>
  <si>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</si>
  <si>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</si>
  <si>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</si>
  <si>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</si>
  <si>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</si>
  <si>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</si>
  <si>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</si>
  <si>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</si>
  <si>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</si>
  <si>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</si>
  <si>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</si>
  <si>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</si>
  <si>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</si>
  <si>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</si>
  <si>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</si>
  <si>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</si>
  <si>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</si>
  <si>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</si>
  <si>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</si>
  <si>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</si>
  <si>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</si>
  <si>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</si>
  <si>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</si>
  <si>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</si>
  <si>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</si>
  <si>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</si>
  <si>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</si>
  <si>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</si>
  <si>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</si>
  <si>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</si>
  <si>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</si>
  <si>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</si>
  <si>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</si>
  <si>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</si>
  <si>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</si>
  <si>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</si>
  <si>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</si>
  <si>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</si>
  <si>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</si>
  <si>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</si>
  <si>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</si>
  <si>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</si>
  <si>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</si>
  <si>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</si>
  <si>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</si>
  <si>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</si>
  <si>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</si>
  <si>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</si>
  <si>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</si>
  <si>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</si>
  <si>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</si>
  <si>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</si>
  <si>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</si>
  <si>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</si>
  <si>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</si>
  <si>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</si>
  <si>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</si>
  <si>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</si>
  <si>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</si>
  <si>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</si>
  <si>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</si>
  <si>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</si>
  <si>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</si>
  <si>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</si>
  <si>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</si>
  <si>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</si>
  <si>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</si>
  <si>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</si>
  <si>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</si>
  <si>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</si>
  <si>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</si>
  <si>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</si>
  <si>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</si>
  <si>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</si>
  <si>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</si>
  <si>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</si>
  <si>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</si>
  <si>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</si>
  <si>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</si>
  <si>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</si>
  <si>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</si>
  <si>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</si>
  <si>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</si>
  <si>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</si>
  <si>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</si>
  <si>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</si>
  <si>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</si>
  <si>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</si>
  <si>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</si>
  <si>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</si>
  <si>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</si>
  <si>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</si>
  <si>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</si>
  <si>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</si>
  <si>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</si>
  <si>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</si>
  <si>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</si>
  <si>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</si>
  <si>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</si>
  <si>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</si>
  <si>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</si>
  <si>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</si>
  <si>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</si>
  <si>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</si>
  <si>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</si>
  <si>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</si>
  <si>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</si>
  <si>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</si>
  <si>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</si>
  <si>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</si>
  <si>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</si>
  <si>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</si>
  <si>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</si>
  <si>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</si>
  <si>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</si>
  <si>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</si>
  <si>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</si>
  <si>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</si>
  <si>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</si>
  <si>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</si>
  <si>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</si>
  <si>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</si>
  <si>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</si>
  <si>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</si>
  <si>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</si>
  <si>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</si>
  <si>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</si>
  <si>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</si>
  <si>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</si>
  <si>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</si>
  <si>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</si>
  <si>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</si>
  <si>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</si>
  <si>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</si>
  <si>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</si>
  <si>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</si>
  <si>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</si>
  <si>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</si>
  <si>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</si>
  <si>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</si>
  <si>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</si>
  <si>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</si>
  <si>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</si>
  <si>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</si>
  <si>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</si>
  <si>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</si>
  <si>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</si>
  <si>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</si>
  <si>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</si>
  <si>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</si>
  <si>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</si>
  <si>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</si>
  <si>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</si>
  <si>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</si>
  <si>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</si>
  <si>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</si>
  <si>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</si>
  <si>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</si>
  <si>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</si>
  <si>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</si>
  <si>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</si>
  <si>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</si>
  <si>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</si>
  <si>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</si>
  <si>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</si>
  <si>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</si>
  <si>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</si>
  <si>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</si>
  <si>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</si>
  <si>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</si>
  <si>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</si>
  <si>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</si>
  <si>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</si>
  <si>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</si>
  <si>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</si>
  <si>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</si>
  <si>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</si>
  <si>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</si>
  <si>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</si>
  <si>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</si>
  <si>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</si>
  <si>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</si>
  <si>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</si>
  <si>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</si>
  <si>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</si>
  <si>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</si>
  <si>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</si>
  <si>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</si>
  <si>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</si>
  <si>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</si>
  <si>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</si>
  <si>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</si>
  <si>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</si>
  <si>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</si>
  <si>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</si>
  <si>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</si>
  <si>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</si>
  <si>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</si>
  <si>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</si>
  <si>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</si>
  <si>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</si>
  <si>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</si>
  <si>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</si>
  <si>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</si>
  <si>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</si>
  <si>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</si>
  <si>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</si>
  <si>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</si>
  <si>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</si>
  <si>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</si>
  <si>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</si>
  <si>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</si>
  <si>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</si>
  <si>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</si>
  <si>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</si>
  <si>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</si>
  <si>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</si>
  <si>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</si>
  <si>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</si>
  <si>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</si>
  <si>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</si>
  <si>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</si>
  <si>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</si>
  <si>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</si>
  <si>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</si>
  <si>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</si>
  <si>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</si>
  <si>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</si>
  <si>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</si>
  <si>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</si>
  <si>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</si>
  <si>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</si>
  <si>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</si>
  <si>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</si>
  <si>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</si>
  <si>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</si>
  <si>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</si>
  <si>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</si>
  <si>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</si>
  <si>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</si>
  <si>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</si>
  <si>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</si>
  <si>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</si>
  <si>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</si>
  <si>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</si>
  <si>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</si>
  <si>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</si>
  <si>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</si>
  <si>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</si>
  <si>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</si>
  <si>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</si>
  <si>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</si>
  <si>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</si>
  <si>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</si>
  <si>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</si>
  <si>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</si>
  <si>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</si>
  <si>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</si>
  <si>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</si>
  <si>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</si>
  <si>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</si>
  <si>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</si>
  <si>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</si>
  <si>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</si>
  <si>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</si>
  <si>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</si>
  <si>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</si>
  <si>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</si>
  <si>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</si>
  <si>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</si>
  <si>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</si>
  <si>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</si>
  <si>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</si>
  <si>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</si>
  <si>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</si>
  <si>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</si>
  <si>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</si>
  <si>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</si>
  <si>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</si>
  <si>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</si>
  <si>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</si>
  <si>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</si>
  <si>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</si>
  <si>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</si>
  <si>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</si>
  <si>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</si>
  <si>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</si>
  <si>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</si>
  <si>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</si>
  <si>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</si>
  <si>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</si>
  <si>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</si>
  <si>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</si>
  <si>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</si>
  <si>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</si>
  <si>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</si>
  <si>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</si>
  <si>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</si>
  <si>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</si>
  <si>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</si>
  <si>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</si>
  <si>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</si>
  <si>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</si>
  <si>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</si>
  <si>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</si>
  <si>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</si>
  <si>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</si>
  <si>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</si>
  <si>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</si>
  <si>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</si>
  <si>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</si>
  <si>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</si>
  <si>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</si>
  <si>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</si>
  <si>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</si>
  <si>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</si>
  <si>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</si>
  <si>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</si>
  <si>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</si>
  <si>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</si>
  <si>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</si>
  <si>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</si>
  <si>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</si>
  <si>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</si>
  <si>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</si>
  <si>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</si>
  <si>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</si>
  <si>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</si>
  <si>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</si>
  <si>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</si>
  <si>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</si>
  <si>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</si>
  <si>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</si>
  <si>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</si>
  <si>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</si>
  <si>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</si>
  <si>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</si>
  <si>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</si>
  <si>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</si>
  <si>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</si>
  <si>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</si>
  <si>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</si>
  <si>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</si>
  <si>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</si>
  <si>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</si>
  <si>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</si>
  <si>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</si>
  <si>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</si>
  <si>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</si>
  <si>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</si>
  <si>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</si>
  <si>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</si>
  <si>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</si>
  <si>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</si>
  <si>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</si>
  <si>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</si>
  <si>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</si>
  <si>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</si>
  <si>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</si>
  <si>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</si>
  <si>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</si>
  <si>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</si>
  <si>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</si>
  <si>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</si>
  <si>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</si>
  <si>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</si>
  <si>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</si>
  <si>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</si>
  <si>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</si>
  <si>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</si>
  <si>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</si>
  <si>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</si>
  <si>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</si>
  <si>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</si>
  <si>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</si>
  <si>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</si>
  <si>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</si>
  <si>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</si>
  <si>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</si>
  <si>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</si>
  <si>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</si>
  <si>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</si>
  <si>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</si>
  <si>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</si>
  <si>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</si>
  <si>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</si>
  <si>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</si>
  <si>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</si>
  <si>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</si>
  <si>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</si>
  <si>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</si>
  <si>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</si>
  <si>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</si>
  <si>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</si>
  <si>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</si>
  <si>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</si>
  <si>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</si>
  <si>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</si>
  <si>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</si>
  <si>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</si>
  <si>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</si>
  <si>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</si>
  <si>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</si>
  <si>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</si>
  <si>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</si>
  <si>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</si>
  <si>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</si>
  <si>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</si>
  <si>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</si>
  <si>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</si>
  <si>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</si>
  <si>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</si>
  <si>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</si>
  <si>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</si>
  <si>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</si>
  <si>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</si>
  <si>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</si>
  <si>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</si>
  <si>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</si>
  <si>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</si>
  <si>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</si>
  <si>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</si>
  <si>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</si>
  <si>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</si>
  <si>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</si>
  <si>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</si>
  <si>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</si>
  <si>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</si>
  <si>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</si>
  <si>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</si>
  <si>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</si>
  <si>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</si>
  <si>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</si>
  <si>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</si>
  <si>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</si>
  <si>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</si>
  <si>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</si>
  <si>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</si>
  <si>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</si>
  <si>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</si>
  <si>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</si>
  <si>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</si>
  <si>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</si>
  <si>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</si>
  <si>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</si>
  <si>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</si>
  <si>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</si>
  <si>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</si>
  <si>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</si>
  <si>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</si>
  <si>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</si>
  <si>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</si>
  <si>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</si>
  <si>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</si>
  <si>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</si>
  <si>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</si>
  <si>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</si>
  <si>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</si>
  <si>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</si>
  <si>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</si>
  <si>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</si>
  <si>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</si>
  <si>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</si>
  <si>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</si>
  <si>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</si>
  <si>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</si>
  <si>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</si>
  <si>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</si>
  <si>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</si>
  <si>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</si>
  <si>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</si>
  <si>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</si>
  <si>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</si>
  <si>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</si>
  <si>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</si>
  <si>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</si>
  <si>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</si>
  <si>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</si>
  <si>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</si>
  <si>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</si>
  <si>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</si>
  <si>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</si>
  <si>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</si>
  <si>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</si>
  <si>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</si>
  <si>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</si>
  <si>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</si>
  <si>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</si>
  <si>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</si>
  <si>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</si>
  <si>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</si>
  <si>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</si>
  <si>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</si>
  <si>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</si>
  <si>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</si>
  <si>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</si>
  <si>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</si>
  <si>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</si>
  <si>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</si>
  <si>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</si>
  <si>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</si>
  <si>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</si>
  <si>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</si>
  <si>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</si>
  <si>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</si>
  <si>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</si>
  <si>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</si>
  <si>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</si>
  <si>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</si>
  <si>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</si>
  <si>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</si>
  <si>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</si>
  <si>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</si>
  <si>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</si>
  <si>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</si>
  <si>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</si>
  <si>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</si>
  <si>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</si>
  <si>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</si>
  <si>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</si>
  <si>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</si>
  <si>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</si>
  <si>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</si>
  <si>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</si>
  <si>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</si>
  <si>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</si>
  <si>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</si>
  <si>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</si>
  <si>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</si>
  <si>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</si>
  <si>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</si>
  <si>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</si>
  <si>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</si>
  <si>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</si>
  <si>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</si>
  <si>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</si>
  <si>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</si>
  <si>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</si>
  <si>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</si>
  <si>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</si>
  <si>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</si>
  <si>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</si>
  <si>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</si>
  <si>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</si>
  <si>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</si>
  <si>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</si>
  <si>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</si>
  <si>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</si>
  <si>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</si>
  <si>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</si>
  <si>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</si>
  <si>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</si>
  <si>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</si>
  <si>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</si>
  <si>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</si>
  <si>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</si>
  <si>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</si>
  <si>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</si>
  <si>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</si>
  <si>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</si>
  <si>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</si>
  <si>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</si>
  <si>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</si>
  <si>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</si>
  <si>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</si>
  <si>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</si>
  <si>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</si>
  <si>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</si>
  <si>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</si>
  <si>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</si>
  <si>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</si>
  <si>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</si>
  <si>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</si>
  <si>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</si>
  <si>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</si>
  <si>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</si>
  <si>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</si>
  <si>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</si>
  <si>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</si>
  <si>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</si>
  <si>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</si>
  <si>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</si>
  <si>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</si>
  <si>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</si>
  <si>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</si>
  <si>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</si>
  <si>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</si>
  <si>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</si>
  <si>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</si>
  <si>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</si>
  <si>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</si>
  <si>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</si>
  <si>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</si>
  <si>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</si>
  <si>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</si>
  <si>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</si>
  <si>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</si>
  <si>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</si>
  <si>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</si>
  <si>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</si>
  <si>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</si>
  <si>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</si>
  <si>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</si>
  <si>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</si>
  <si>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</si>
  <si>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</si>
  <si>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</si>
  <si>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</si>
  <si>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</si>
  <si>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</si>
  <si>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</si>
  <si>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</si>
  <si>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</si>
  <si>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</si>
  <si>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</si>
  <si>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</si>
  <si>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</si>
  <si>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</si>
  <si>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</si>
  <si>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</si>
  <si>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</si>
  <si>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</si>
  <si>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</si>
  <si>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</si>
  <si>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</si>
  <si>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</si>
  <si>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</si>
  <si>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</si>
  <si>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</si>
  <si>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</si>
  <si>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</si>
  <si>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</si>
  <si>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</si>
  <si>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</si>
  <si>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</si>
  <si>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</si>
  <si>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</si>
  <si>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</si>
  <si>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</si>
  <si>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</si>
  <si>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</si>
  <si>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</si>
  <si>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</si>
  <si>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</si>
  <si>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</si>
  <si>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</si>
  <si>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</si>
  <si>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</si>
  <si>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</si>
  <si>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</si>
  <si>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</si>
  <si>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</si>
  <si>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</si>
  <si>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</si>
  <si>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</si>
  <si>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</si>
  <si>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</si>
  <si>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</si>
  <si>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</si>
  <si>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</si>
  <si>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</si>
  <si>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</si>
  <si>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</si>
  <si>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</si>
  <si>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</si>
  <si>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</si>
  <si>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</si>
  <si>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</si>
  <si>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</si>
  <si>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</si>
  <si>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</si>
  <si>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</si>
  <si>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</si>
  <si>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</si>
  <si>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</si>
  <si>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</si>
  <si>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</si>
  <si>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</si>
  <si>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</si>
  <si>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</si>
  <si>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</si>
  <si>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</si>
  <si>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</si>
  <si>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</si>
  <si>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</si>
  <si>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</si>
  <si>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</si>
  <si>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</si>
  <si>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</si>
  <si>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</si>
  <si>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</si>
  <si>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</si>
  <si>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</si>
  <si>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</si>
  <si>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</si>
  <si>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</si>
  <si>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</si>
  <si>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</si>
  <si>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</si>
  <si>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</si>
  <si>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</si>
  <si>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</si>
  <si>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</si>
  <si>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</si>
  <si>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</si>
  <si>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</si>
  <si>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</si>
  <si>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</si>
  <si>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</si>
  <si>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</si>
  <si>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</si>
  <si>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</si>
  <si>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</si>
  <si>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</si>
  <si>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</si>
  <si>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</si>
  <si>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</si>
  <si>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</si>
  <si>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</si>
  <si>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</si>
  <si>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</si>
  <si>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</si>
  <si>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</si>
  <si>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</si>
  <si>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</si>
  <si>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</si>
  <si>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</si>
  <si>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</si>
  <si>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</si>
  <si>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</si>
  <si>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</si>
  <si>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</si>
  <si>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</si>
  <si>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</si>
  <si>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</si>
  <si>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</si>
  <si>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</si>
  <si>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</si>
  <si>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</si>
  <si>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</si>
  <si>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</si>
  <si>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</si>
  <si>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</si>
  <si>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</si>
  <si>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</si>
  <si>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</si>
  <si>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</si>
  <si>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</si>
  <si>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</si>
  <si>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</si>
  <si>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</si>
  <si>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</si>
  <si>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</si>
  <si>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</si>
  <si>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</si>
  <si>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</si>
  <si>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</si>
  <si>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</si>
  <si>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</si>
  <si>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</si>
  <si>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</si>
  <si>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</si>
  <si>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</si>
  <si>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</si>
  <si>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</si>
  <si>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</si>
  <si>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</si>
  <si>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</si>
  <si>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</si>
  <si>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</si>
  <si>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</si>
  <si>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</si>
  <si>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</si>
  <si>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</si>
  <si>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</si>
  <si>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</si>
  <si>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</si>
  <si>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</si>
  <si>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</si>
  <si>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</si>
  <si>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</si>
  <si>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</si>
  <si>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</si>
  <si>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</si>
  <si>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</si>
  <si>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</si>
  <si>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</si>
  <si>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</si>
  <si>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</si>
  <si>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</si>
  <si>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</si>
  <si>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</si>
  <si>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</si>
  <si>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</si>
  <si>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</si>
  <si>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</si>
  <si>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</si>
  <si>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</si>
  <si>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</si>
  <si>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</si>
  <si>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</si>
  <si>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</si>
  <si>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</si>
  <si>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</si>
  <si>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</si>
  <si>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</si>
  <si>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</si>
  <si>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</si>
  <si>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</si>
  <si>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</si>
  <si>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</si>
  <si>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</si>
  <si>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</si>
  <si>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</si>
  <si>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</si>
  <si>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</si>
  <si>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</si>
  <si>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</si>
  <si>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</si>
  <si>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</si>
  <si>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</si>
  <si>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</si>
  <si>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</si>
  <si>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</si>
  <si>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</si>
  <si>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</si>
  <si>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</si>
  <si>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</si>
  <si>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</si>
  <si>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</si>
  <si>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</si>
  <si>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</si>
  <si>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</si>
  <si>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</si>
  <si>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</si>
  <si>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</si>
  <si>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</si>
  <si>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</si>
  <si>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</si>
  <si>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</si>
  <si>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</si>
  <si>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</si>
  <si>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</si>
  <si>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</si>
  <si>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</si>
  <si>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</si>
  <si>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</si>
  <si>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</si>
  <si>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</si>
  <si>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</si>
  <si>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</si>
  <si>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</si>
  <si>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</si>
  <si>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</si>
  <si>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</si>
  <si>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</si>
  <si>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</si>
  <si>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</si>
  <si>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</si>
  <si>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</si>
  <si>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</si>
  <si>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</si>
  <si>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</si>
  <si>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</si>
  <si>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</si>
  <si>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</si>
  <si>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</si>
  <si>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</si>
  <si>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</si>
  <si>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</si>
  <si>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</si>
  <si>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</si>
  <si>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</si>
  <si>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</si>
  <si>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</si>
  <si>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</si>
  <si>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</si>
  <si>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</si>
  <si>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</si>
  <si>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</si>
  <si>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</si>
  <si>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</si>
  <si>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</si>
  <si>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</si>
  <si>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</si>
  <si>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</si>
  <si>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</si>
  <si>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</si>
  <si>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</si>
  <si>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</si>
  <si>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</si>
  <si>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</si>
  <si>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</si>
  <si>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</si>
  <si>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</si>
  <si>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</si>
  <si>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</si>
  <si>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</si>
  <si>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</si>
  <si>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</si>
  <si>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</si>
  <si>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</si>
  <si>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</si>
  <si>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</si>
  <si>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</si>
  <si>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</si>
  <si>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</si>
  <si>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</si>
  <si>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</si>
  <si>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</si>
  <si>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</si>
  <si>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</si>
  <si>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</si>
  <si>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</si>
  <si>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</si>
  <si>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</si>
  <si>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</si>
  <si>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</si>
  <si>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</si>
  <si>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</si>
  <si>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</si>
  <si>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</si>
  <si>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</si>
  <si>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</si>
  <si>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</si>
  <si>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</si>
  <si>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</si>
  <si>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</si>
  <si>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</si>
  <si>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</si>
  <si>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</si>
  <si>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</si>
  <si>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</si>
  <si>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</si>
  <si>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</si>
  <si>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</si>
  <si>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</si>
  <si>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</si>
  <si>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</si>
  <si>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</si>
  <si>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</si>
  <si>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</si>
  <si>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</si>
  <si>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</si>
  <si>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</si>
  <si>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</si>
  <si>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</si>
  <si>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</si>
  <si>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</si>
  <si>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</si>
  <si>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</si>
  <si>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</si>
  <si>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</si>
  <si>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</si>
  <si>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</si>
  <si>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</si>
  <si>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</si>
  <si>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</si>
  <si>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</si>
  <si>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</si>
  <si>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</si>
  <si>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</si>
  <si>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</si>
  <si>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</si>
  <si>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</si>
  <si>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</si>
  <si>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</si>
  <si>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</si>
  <si>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</si>
  <si>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</si>
  <si>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</si>
  <si>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</si>
  <si>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</si>
  <si>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</si>
  <si>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</si>
  <si>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</si>
  <si>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</si>
  <si>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</si>
  <si>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</si>
  <si>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</si>
  <si>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</si>
  <si>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</si>
  <si>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</si>
  <si>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</si>
  <si>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</si>
  <si>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</si>
  <si>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</si>
  <si>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</si>
  <si>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</si>
  <si>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</si>
  <si>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</si>
  <si>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</si>
  <si>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</si>
  <si>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</si>
  <si>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</si>
  <si>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</si>
  <si>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</si>
  <si>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</si>
  <si>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</si>
  <si>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</si>
  <si>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</si>
  <si>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</si>
  <si>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</si>
  <si>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</si>
  <si>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</si>
  <si>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</si>
  <si>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</si>
  <si>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</si>
  <si>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</si>
  <si>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</si>
  <si>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</si>
  <si>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</si>
  <si>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</si>
  <si>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</si>
  <si>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</si>
  <si>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</si>
  <si>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</si>
  <si>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</si>
  <si>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</si>
  <si>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</si>
  <si>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</si>
  <si>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</si>
  <si>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</si>
  <si>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</si>
  <si>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</si>
  <si>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</si>
  <si>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</si>
  <si>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</si>
  <si>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</si>
  <si>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</si>
  <si>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</si>
  <si>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</si>
  <si>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</si>
  <si>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</si>
  <si>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</si>
  <si>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</si>
  <si>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</si>
  <si>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</si>
  <si>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</si>
  <si>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</si>
  <si>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</si>
  <si>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</si>
  <si>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</si>
  <si>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</si>
  <si>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</si>
  <si>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</si>
  <si>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</si>
  <si>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</si>
  <si>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</si>
  <si>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</si>
  <si>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</si>
  <si>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</si>
  <si>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</si>
  <si>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</si>
  <si>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</si>
  <si>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</si>
  <si>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</si>
  <si>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</si>
  <si>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</si>
  <si>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</si>
  <si>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</si>
  <si>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</si>
  <si>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</si>
  <si>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</si>
  <si>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</si>
  <si>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</si>
  <si>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</si>
  <si>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</si>
  <si>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</si>
  <si>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</si>
  <si>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</si>
  <si>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</si>
  <si>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</si>
  <si>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</si>
  <si>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</si>
  <si>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</si>
  <si>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</si>
  <si>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</si>
  <si>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</si>
  <si>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</si>
  <si>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</si>
  <si>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</si>
  <si>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</si>
  <si>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</si>
  <si>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</si>
  <si>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</si>
  <si>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</si>
  <si>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</si>
  <si>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</si>
  <si>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</si>
  <si>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</si>
  <si>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</si>
  <si>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</si>
  <si>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</si>
  <si>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</si>
  <si>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</si>
  <si>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</si>
  <si>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</si>
  <si>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</si>
  <si>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</si>
  <si>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</si>
  <si>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</si>
  <si>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</si>
  <si>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</si>
  <si>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</si>
  <si>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</si>
  <si>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</si>
  <si>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</si>
  <si>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</si>
  <si>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</si>
  <si>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</si>
  <si>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</si>
  <si>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</si>
  <si>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</si>
  <si>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</si>
  <si>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</si>
  <si>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</si>
  <si>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</si>
  <si>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</si>
  <si>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</si>
  <si>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</si>
  <si>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</si>
  <si>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</si>
  <si>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</si>
  <si>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</si>
  <si>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</si>
  <si>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</si>
  <si>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</si>
  <si>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</si>
  <si>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</si>
  <si>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</si>
  <si>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</si>
  <si>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</si>
  <si>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</si>
  <si>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</si>
  <si>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</si>
  <si>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</si>
  <si>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</si>
  <si>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</si>
  <si>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</si>
  <si>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</si>
  <si>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</si>
  <si>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</si>
  <si>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</si>
  <si>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</si>
  <si>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</si>
  <si>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</si>
  <si>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</si>
  <si>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</si>
  <si>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</si>
  <si>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</si>
  <si>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</si>
  <si>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</si>
  <si>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</si>
  <si>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</si>
  <si>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</si>
  <si>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</si>
  <si>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</si>
  <si>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</si>
  <si>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</si>
  <si>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</si>
  <si>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</si>
  <si>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</si>
  <si>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</si>
  <si>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</si>
  <si>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</si>
  <si>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</si>
  <si>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</si>
  <si>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</si>
  <si>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</si>
  <si>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</si>
  <si>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</si>
  <si>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</si>
  <si>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</si>
  <si>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</si>
  <si>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</si>
  <si>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</si>
  <si>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</si>
  <si>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</si>
  <si>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</si>
  <si>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</si>
  <si>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</si>
  <si>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</si>
  <si>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</si>
  <si>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</si>
  <si>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</si>
  <si>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</si>
  <si>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</si>
  <si>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</si>
  <si>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</si>
  <si>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</si>
  <si>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</si>
  <si>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</si>
  <si>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</si>
  <si>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</si>
  <si>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</si>
  <si>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</si>
  <si>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</si>
  <si>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</si>
  <si>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</si>
  <si>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</si>
  <si>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</si>
  <si>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</si>
  <si>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</si>
  <si>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</si>
  <si>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</si>
  <si>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</si>
  <si>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</si>
  <si>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</si>
  <si>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</si>
  <si>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</si>
  <si>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</si>
  <si>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</si>
  <si>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</si>
  <si>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</si>
  <si>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</si>
  <si>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</si>
  <si>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</si>
  <si>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</si>
  <si>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</si>
  <si>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</si>
  <si>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</si>
  <si>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</si>
  <si>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</si>
  <si>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</si>
  <si>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</si>
  <si>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</si>
  <si>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</si>
  <si>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</si>
  <si>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</si>
  <si>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</si>
  <si>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</si>
  <si>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</si>
  <si>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</si>
  <si>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</si>
  <si>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</si>
  <si>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</si>
  <si>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</si>
  <si>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</si>
  <si>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</si>
  <si>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</si>
  <si>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</si>
  <si>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</si>
  <si>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</si>
  <si>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</si>
  <si>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</si>
  <si>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</si>
  <si>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</si>
  <si>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</si>
  <si>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</si>
  <si>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</si>
  <si>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</si>
  <si>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</si>
  <si>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</si>
  <si>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</si>
  <si>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</si>
  <si>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</si>
  <si>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</si>
  <si>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</si>
  <si>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</si>
  <si>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</si>
  <si>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</si>
  <si>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</si>
  <si>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</si>
  <si>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</si>
  <si>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</si>
  <si>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</si>
  <si>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</si>
  <si>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</si>
  <si>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</si>
  <si>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</si>
  <si>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</si>
  <si>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</si>
  <si>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</si>
  <si>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</si>
  <si>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</si>
  <si>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</si>
  <si>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</si>
  <si>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</si>
  <si>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</si>
  <si>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</si>
  <si>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</si>
  <si>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</si>
  <si>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</si>
  <si>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</si>
  <si>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</si>
  <si>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</si>
  <si>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</si>
  <si>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</si>
  <si>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</si>
  <si>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</si>
  <si>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</si>
  <si>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</si>
  <si>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</si>
  <si>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</si>
  <si>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</si>
  <si>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</si>
  <si>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</si>
  <si>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</si>
  <si>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</si>
  <si>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</si>
  <si>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</si>
  <si>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</si>
  <si>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</si>
  <si>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</si>
  <si>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</si>
  <si>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</si>
  <si>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</si>
  <si>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</si>
  <si>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</si>
  <si>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</si>
  <si>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</si>
  <si>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</si>
  <si>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</si>
  <si>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</si>
  <si>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</si>
  <si>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</si>
  <si>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</si>
  <si>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</si>
  <si>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</si>
  <si>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</si>
  <si>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</si>
  <si>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</si>
  <si>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</si>
  <si>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</si>
  <si>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</si>
  <si>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</si>
  <si>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</si>
  <si>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</si>
  <si>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</si>
  <si>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</si>
  <si>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</si>
  <si>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</si>
  <si>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</si>
  <si>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</si>
  <si>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</si>
  <si>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</si>
  <si>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</si>
  <si>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</si>
  <si>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</si>
  <si>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</si>
  <si>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</si>
  <si>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</si>
  <si>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</si>
  <si>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</si>
  <si>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</si>
  <si>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</si>
  <si>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</si>
  <si>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</si>
  <si>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</si>
  <si>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</si>
  <si>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</si>
  <si>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</si>
  <si>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</si>
  <si>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</si>
  <si>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</si>
  <si>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</si>
  <si>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</si>
  <si>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</si>
  <si>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</si>
  <si>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</si>
  <si>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</si>
  <si>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</si>
  <si>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</si>
  <si>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</si>
  <si>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</si>
  <si>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</si>
  <si>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</si>
  <si>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</si>
  <si>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</si>
  <si>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</si>
  <si>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</si>
  <si>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</si>
  <si>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</si>
  <si>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</si>
  <si>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</si>
  <si>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</si>
  <si>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</si>
  <si>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</si>
  <si>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</si>
  <si>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</si>
  <si>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</si>
  <si>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</si>
  <si>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</si>
  <si>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</si>
  <si>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</si>
  <si>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</si>
  <si>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</si>
  <si>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</si>
  <si>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</si>
  <si>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</si>
  <si>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</si>
  <si>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</si>
  <si>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</si>
  <si>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</si>
  <si>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</si>
  <si>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</si>
  <si>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</si>
  <si>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</si>
  <si>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</si>
  <si>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</si>
  <si>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</si>
  <si>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</si>
  <si>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</si>
  <si>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</si>
  <si>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</si>
  <si>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</si>
  <si>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</si>
  <si>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</si>
  <si>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</si>
  <si>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</si>
  <si>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</si>
  <si>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</si>
  <si>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</si>
  <si>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</si>
  <si>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</si>
  <si>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</si>
  <si>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</si>
  <si>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</si>
  <si>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</si>
  <si>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</si>
  <si>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</si>
  <si>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</si>
  <si>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</si>
  <si>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</si>
  <si>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</si>
  <si>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</si>
  <si>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</si>
  <si>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</si>
  <si>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</si>
  <si>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</si>
  <si>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</si>
  <si>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</si>
  <si>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</si>
  <si>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</si>
  <si>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</si>
  <si>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</si>
  <si>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</si>
  <si>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</si>
  <si>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</si>
  <si>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</si>
  <si>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</si>
  <si>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</si>
  <si>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</si>
  <si>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</si>
  <si>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</si>
  <si>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</si>
  <si>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</si>
  <si>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</si>
  <si>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</si>
  <si>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</si>
  <si>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</si>
  <si>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</si>
  <si>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</si>
  <si>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</si>
  <si>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</si>
  <si>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</si>
  <si>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</si>
  <si>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</si>
  <si>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</si>
  <si>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</si>
  <si>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</si>
  <si>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</si>
  <si>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</si>
  <si>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</si>
  <si>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</si>
  <si>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</si>
  <si>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</si>
  <si>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</si>
  <si>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</si>
  <si>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</si>
  <si>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</si>
  <si>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</si>
  <si>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</si>
  <si>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</si>
  <si>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</si>
  <si>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</si>
  <si>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</si>
  <si>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</si>
  <si>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</si>
  <si>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</si>
  <si>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</si>
  <si>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</si>
  <si>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</si>
  <si>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</si>
  <si>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</si>
  <si>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</si>
  <si>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</si>
  <si>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</si>
  <si>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</si>
  <si>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</si>
  <si>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</si>
  <si>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</si>
  <si>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</si>
  <si>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</si>
  <si>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</si>
  <si>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</si>
  <si>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</si>
  <si>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</si>
  <si>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</si>
  <si>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</si>
  <si>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</si>
  <si>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</si>
  <si>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</si>
  <si>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</si>
  <si>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</si>
  <si>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</si>
  <si>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</si>
  <si>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</si>
  <si>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</si>
  <si>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</si>
  <si>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</si>
  <si>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</si>
  <si>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</si>
  <si>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</si>
  <si>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</si>
  <si>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</si>
  <si>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</si>
  <si>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</si>
  <si>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</si>
  <si>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</si>
  <si>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</si>
  <si>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</si>
  <si>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</si>
  <si>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</si>
  <si>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</si>
  <si>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</si>
  <si>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</si>
  <si>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</si>
  <si>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</si>
  <si>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</si>
  <si>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</si>
  <si>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</si>
  <si>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</si>
  <si>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</si>
  <si>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</si>
  <si>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</si>
  <si>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</si>
  <si>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</si>
  <si>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</si>
  <si>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</si>
  <si>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</si>
  <si>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</si>
  <si>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</si>
  <si>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</si>
  <si>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</si>
  <si>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</si>
  <si>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</si>
  <si>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</si>
  <si>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</si>
  <si>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</si>
  <si>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</si>
  <si>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</si>
  <si>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</si>
  <si>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</si>
  <si>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</si>
  <si>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</si>
  <si>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</si>
  <si>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</si>
  <si>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</si>
  <si>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</si>
  <si>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</si>
  <si>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</si>
  <si>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</si>
  <si>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</si>
  <si>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</si>
  <si>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</si>
  <si>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</si>
  <si>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</si>
  <si>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</si>
  <si>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</si>
  <si>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</si>
  <si>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</si>
  <si>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</si>
  <si>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</si>
  <si>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</si>
  <si>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</si>
  <si>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</si>
  <si>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</si>
  <si>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</si>
  <si>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</si>
  <si>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</si>
  <si>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</si>
  <si>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</si>
  <si>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</si>
  <si>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</si>
  <si>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</si>
  <si>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</si>
  <si>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</si>
  <si>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</si>
  <si>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</si>
  <si>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</si>
  <si>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</si>
  <si>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</si>
  <si>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</si>
  <si>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</si>
  <si>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</si>
  <si>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</si>
  <si>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</si>
  <si>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</si>
  <si>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</si>
  <si>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</si>
  <si>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</si>
  <si>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</si>
  <si>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</si>
  <si>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</si>
  <si>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</si>
  <si>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</si>
  <si>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</si>
  <si>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</si>
  <si>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</si>
  <si>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</si>
  <si>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</si>
  <si>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</si>
  <si>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</si>
  <si>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</si>
  <si>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</si>
  <si>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</si>
  <si>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</si>
  <si>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</si>
  <si>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</si>
  <si>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</si>
  <si>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</si>
  <si>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</si>
  <si>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</si>
  <si>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</si>
  <si>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</si>
  <si>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</si>
  <si>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</si>
  <si>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</si>
  <si>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</si>
  <si>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</si>
  <si>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</si>
  <si>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</si>
  <si>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</si>
  <si>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</si>
  <si>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</si>
  <si>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</si>
  <si>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</si>
  <si>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</si>
  <si>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</si>
  <si>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</si>
  <si>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</si>
  <si>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</si>
  <si>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</si>
  <si>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</si>
  <si>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</si>
  <si>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</si>
  <si>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</si>
  <si>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</si>
  <si>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</si>
  <si>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</si>
  <si>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</si>
  <si>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</si>
  <si>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</si>
  <si>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</si>
  <si>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</si>
  <si>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</si>
  <si>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</si>
  <si>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</si>
  <si>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</si>
  <si>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</si>
  <si>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</si>
  <si>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</si>
  <si>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</si>
  <si>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</si>
  <si>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</si>
  <si>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</si>
  <si>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</si>
  <si>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</si>
  <si>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</si>
  <si>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</si>
  <si>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</si>
  <si>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</si>
  <si>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</si>
  <si>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</si>
  <si>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</si>
  <si>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</si>
  <si>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</si>
  <si>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</si>
  <si>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</si>
  <si>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</si>
  <si>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</si>
  <si>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</si>
  <si>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</si>
  <si>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</si>
  <si>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</si>
  <si>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</si>
  <si>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</si>
  <si>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</si>
  <si>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</si>
  <si>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</si>
  <si>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</si>
  <si>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</si>
  <si>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</si>
  <si>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</si>
  <si>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</si>
  <si>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</si>
  <si>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</si>
  <si>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</si>
  <si>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</si>
  <si>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</si>
  <si>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</si>
  <si>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</si>
  <si>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</si>
  <si>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</si>
  <si>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</si>
  <si>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</si>
  <si>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</si>
  <si>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</si>
  <si>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</si>
  <si>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</si>
  <si>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</si>
  <si>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</si>
  <si>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</si>
  <si>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</si>
  <si>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</si>
  <si>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</si>
  <si>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</si>
  <si>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</si>
  <si>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</si>
  <si>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</si>
  <si>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</si>
  <si>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</si>
  <si>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</si>
  <si>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</si>
  <si>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</si>
  <si>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</si>
  <si>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</si>
  <si>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</si>
  <si>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</si>
  <si>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</si>
  <si>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</si>
  <si>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</si>
  <si>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</si>
  <si>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</si>
  <si>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</si>
  <si>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</si>
  <si>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</si>
  <si>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</si>
  <si>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</si>
  <si>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</si>
  <si>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</si>
  <si>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</si>
  <si>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</si>
  <si>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</si>
  <si>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</si>
  <si>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</si>
  <si>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</si>
  <si>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</si>
  <si>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</si>
  <si>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</si>
  <si>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</si>
  <si>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</si>
  <si>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</si>
  <si>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</si>
  <si>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</si>
  <si>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</si>
  <si>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</si>
  <si>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</si>
  <si>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</si>
  <si>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</si>
  <si>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</si>
  <si>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</si>
  <si>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</si>
  <si>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</si>
  <si>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</si>
  <si>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</si>
  <si>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</si>
  <si>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</si>
  <si>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</si>
  <si>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</si>
  <si>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</si>
  <si>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</si>
  <si>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</si>
  <si>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</si>
  <si>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</si>
  <si>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</si>
  <si>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</si>
  <si>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</si>
  <si>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</si>
  <si>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</si>
  <si>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</si>
  <si>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</si>
  <si>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</si>
  <si>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</si>
  <si>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</si>
  <si>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</si>
  <si>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</si>
  <si>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</si>
  <si>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</si>
  <si>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</si>
  <si>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</si>
  <si>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</si>
  <si>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</si>
  <si>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</si>
  <si>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</si>
  <si>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</si>
  <si>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</si>
  <si>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</si>
  <si>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</si>
  <si>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</si>
  <si>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</si>
  <si>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</si>
  <si>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</si>
  <si>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</si>
  <si>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</si>
  <si>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</si>
  <si>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</si>
  <si>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</si>
  <si>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</si>
  <si>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</si>
  <si>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</si>
  <si>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</si>
  <si>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</si>
  <si>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</si>
  <si>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</si>
  <si>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</si>
  <si>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</si>
  <si>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</si>
  <si>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</si>
  <si>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</si>
  <si>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</si>
  <si>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</si>
  <si>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</si>
  <si>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</si>
  <si>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</si>
  <si>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</si>
  <si>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</si>
  <si>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</si>
  <si>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</si>
  <si>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</si>
  <si>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</si>
  <si>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</si>
  <si>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</si>
  <si>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</si>
  <si>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</si>
  <si>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</si>
  <si>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</si>
  <si>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</si>
  <si>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</si>
  <si>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</si>
  <si>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</si>
  <si>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</si>
  <si>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</si>
  <si>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</si>
  <si>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</si>
  <si>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</si>
  <si>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</si>
  <si>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</si>
  <si>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</si>
  <si>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</si>
  <si>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</si>
  <si>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</si>
  <si>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</si>
  <si>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</si>
  <si>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</si>
  <si>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</si>
  <si>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</si>
  <si>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</si>
  <si>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</si>
  <si>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</si>
  <si>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</si>
  <si>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</si>
  <si>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</si>
  <si>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</si>
  <si>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</si>
  <si>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</si>
  <si>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</si>
  <si>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</si>
  <si>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</si>
  <si>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</si>
  <si>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</si>
  <si>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</si>
  <si>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</si>
  <si>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</si>
  <si>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</si>
  <si>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</si>
  <si>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</si>
  <si>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</si>
  <si>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</si>
  <si>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</si>
  <si>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</si>
  <si>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</si>
  <si>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</si>
  <si>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</si>
  <si>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</si>
  <si>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</si>
  <si>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</si>
  <si>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</si>
  <si>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</si>
  <si>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</si>
  <si>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</si>
  <si>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</si>
  <si>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</si>
  <si>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</si>
  <si>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</si>
  <si>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</si>
  <si>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</si>
  <si>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</si>
  <si>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</si>
  <si>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</si>
  <si>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</si>
  <si>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</si>
  <si>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</si>
  <si>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</si>
  <si>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</si>
  <si>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</si>
  <si>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</si>
  <si>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</si>
  <si>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</si>
  <si>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</si>
  <si>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</si>
  <si>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</si>
  <si>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</si>
  <si>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</si>
  <si>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</si>
  <si>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</si>
  <si>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</si>
  <si>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</si>
  <si>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</si>
  <si>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</si>
  <si>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</si>
  <si>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</si>
  <si>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</si>
  <si>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</si>
  <si>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</si>
  <si>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</si>
  <si>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</si>
  <si>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</si>
  <si>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</si>
  <si>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</si>
  <si>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</si>
  <si>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</si>
  <si>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</si>
  <si>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</si>
  <si>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</si>
  <si>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</si>
  <si>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</si>
  <si>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</si>
  <si>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</si>
  <si>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</si>
  <si>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</si>
  <si>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</si>
  <si>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</si>
  <si>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</si>
  <si>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</si>
  <si>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</si>
  <si>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</si>
  <si>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</si>
  <si>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</si>
  <si>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</si>
  <si>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</si>
  <si>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</si>
  <si>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</si>
  <si>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</si>
  <si>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</si>
  <si>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</si>
  <si>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</si>
  <si>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</si>
  <si>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</si>
  <si>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</si>
  <si>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</si>
  <si>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</si>
  <si>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</si>
  <si>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</si>
  <si>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</si>
  <si>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</si>
  <si>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</si>
  <si>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</si>
  <si>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</si>
  <si>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</si>
  <si>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</si>
  <si>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</si>
  <si>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</si>
  <si>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</si>
  <si>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</si>
  <si>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</si>
  <si>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</si>
  <si>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</si>
  <si>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</si>
  <si>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</si>
  <si>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</si>
  <si>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</si>
  <si>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</si>
  <si>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</si>
  <si>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</si>
  <si>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</si>
  <si>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</si>
  <si>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</si>
  <si>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</si>
  <si>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</si>
  <si>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</si>
  <si>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</si>
  <si>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</si>
  <si>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</si>
  <si>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</si>
  <si>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</si>
  <si>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</si>
  <si>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</si>
  <si>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</si>
  <si>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</si>
  <si>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</si>
  <si>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</si>
  <si>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</si>
  <si>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</si>
  <si>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</si>
  <si>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</si>
  <si>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</si>
  <si>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</si>
  <si>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</si>
  <si>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</si>
  <si>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</si>
  <si>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</si>
  <si>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</si>
  <si>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</si>
  <si>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</si>
  <si>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</si>
  <si>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</si>
  <si>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</si>
  <si>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</si>
  <si>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</si>
  <si>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</si>
  <si>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</si>
  <si>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</si>
  <si>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</si>
  <si>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</si>
  <si>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</si>
  <si>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</si>
  <si>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</si>
  <si>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</si>
  <si>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</si>
  <si>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</si>
  <si>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</si>
  <si>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</si>
  <si>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</si>
  <si>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</si>
  <si>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</si>
  <si>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</si>
  <si>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</si>
  <si>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</si>
  <si>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</si>
  <si>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</si>
  <si>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</si>
  <si>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</si>
  <si>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</si>
  <si>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</si>
  <si>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</si>
  <si>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</si>
  <si>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</si>
  <si>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</si>
  <si>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</si>
  <si>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</si>
  <si>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</si>
  <si>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</si>
  <si>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</si>
  <si>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</si>
  <si>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</si>
  <si>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</si>
  <si>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</si>
  <si>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</si>
  <si>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</si>
  <si>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</si>
  <si>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</si>
  <si>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</si>
  <si>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</si>
  <si>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</si>
  <si>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</si>
  <si>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</si>
  <si>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</si>
  <si>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</si>
  <si>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</si>
  <si>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</si>
  <si>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</si>
  <si>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</si>
  <si>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</si>
  <si>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</si>
  <si>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</si>
  <si>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</si>
  <si>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</si>
  <si>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</si>
  <si>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</si>
  <si>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</si>
  <si>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</si>
  <si>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</si>
  <si>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</si>
  <si>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</si>
  <si>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</si>
  <si>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</si>
  <si>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</si>
  <si>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</si>
  <si>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</si>
  <si>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</si>
  <si>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</si>
  <si>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</si>
  <si>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</si>
  <si>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</si>
  <si>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</si>
  <si>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</si>
  <si>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</si>
  <si>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</si>
  <si>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</si>
  <si>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</si>
  <si>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</si>
  <si>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</si>
  <si>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</si>
  <si>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</si>
  <si>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</si>
  <si>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</si>
  <si>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</si>
  <si>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</si>
  <si>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</si>
  <si>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</si>
  <si>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</si>
  <si>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</si>
  <si>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</si>
  <si>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</si>
  <si>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</si>
  <si>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</si>
  <si>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</si>
  <si>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</si>
  <si>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</si>
  <si>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</si>
  <si>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</si>
  <si>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</si>
  <si>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</si>
  <si>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</si>
  <si>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</si>
  <si>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</si>
  <si>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</si>
  <si>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</si>
  <si>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</si>
  <si>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</si>
  <si>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</si>
  <si>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</si>
  <si>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</si>
  <si>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</si>
  <si>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</si>
  <si>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</si>
  <si>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</si>
  <si>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</si>
  <si>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</si>
  <si>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</si>
  <si>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</si>
  <si>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</si>
  <si>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</si>
  <si>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</si>
  <si>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</si>
  <si>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</si>
  <si>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</si>
  <si>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</si>
  <si>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</si>
  <si>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</si>
  <si>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</si>
  <si>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</si>
  <si>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</si>
  <si>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</si>
  <si>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</si>
  <si>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</si>
  <si>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</si>
  <si>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</si>
  <si>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</si>
  <si>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</si>
  <si>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</si>
  <si>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</si>
  <si>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</si>
  <si>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</si>
  <si>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</si>
  <si>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</si>
  <si>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</si>
  <si>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</si>
  <si>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</si>
  <si>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</si>
  <si>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</si>
  <si>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</si>
  <si>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</si>
  <si>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</si>
  <si>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</si>
  <si>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</si>
  <si>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</si>
  <si>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</si>
  <si>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</si>
  <si>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</si>
  <si>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</si>
  <si>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</si>
  <si>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</si>
  <si>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</si>
  <si>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</si>
  <si>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</si>
  <si>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</si>
  <si>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</si>
  <si>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</si>
  <si>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</si>
  <si>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</si>
  <si>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</si>
  <si>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</si>
  <si>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</si>
  <si>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</si>
  <si>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</si>
  <si>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</si>
  <si>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</si>
  <si>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</si>
  <si>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</si>
  <si>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</si>
  <si>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</si>
  <si>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</si>
  <si>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</si>
  <si>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</si>
  <si>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</si>
  <si>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</si>
  <si>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</si>
  <si>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</si>
  <si>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</si>
  <si>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</si>
  <si>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</si>
  <si>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</si>
  <si>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</si>
  <si>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</si>
  <si>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</si>
  <si>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</si>
  <si>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</si>
  <si>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</si>
  <si>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</si>
  <si>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</si>
  <si>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</si>
  <si>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</si>
  <si>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</si>
  <si>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</si>
  <si>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</si>
  <si>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</si>
  <si>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</si>
  <si>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</si>
  <si>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</si>
  <si>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</si>
  <si>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</si>
  <si>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</si>
  <si>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</si>
  <si>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</si>
  <si>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</si>
  <si>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</si>
  <si>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</si>
  <si>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</si>
  <si>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</si>
  <si>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</si>
  <si>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</si>
  <si>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</si>
  <si>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</si>
  <si>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</si>
  <si>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</si>
  <si>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</si>
  <si>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</si>
  <si>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</si>
  <si>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</si>
  <si>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</si>
  <si>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</si>
  <si>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</si>
  <si>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</si>
  <si>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</si>
  <si>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</si>
  <si>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</si>
  <si>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</si>
  <si>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</si>
  <si>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</si>
  <si>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</si>
  <si>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</si>
  <si>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</si>
  <si>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</si>
  <si>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</si>
  <si>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</si>
  <si>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</si>
  <si>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</si>
  <si>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</si>
  <si>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</si>
  <si>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</si>
  <si>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</si>
  <si>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</si>
  <si>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</si>
  <si>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</si>
  <si>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</si>
  <si>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</si>
  <si>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</si>
  <si>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</si>
  <si>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</si>
  <si>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</si>
  <si>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</si>
  <si>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</si>
  <si>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</si>
  <si>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</si>
  <si>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</si>
  <si>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</si>
  <si>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</si>
  <si>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</si>
  <si>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</si>
  <si>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</si>
  <si>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</si>
  <si>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</si>
  <si>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</si>
  <si>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</si>
  <si>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</si>
  <si>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</si>
  <si>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</si>
  <si>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</si>
  <si>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</si>
  <si>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</si>
  <si>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</si>
  <si>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</si>
  <si>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</si>
  <si>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</si>
  <si>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</si>
  <si>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</si>
  <si>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</si>
  <si>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</si>
  <si>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</si>
  <si>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</si>
  <si>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</si>
  <si>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</si>
  <si>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</si>
  <si>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</si>
  <si>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</si>
  <si>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</si>
  <si>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</si>
  <si>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</si>
  <si>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</si>
  <si>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</si>
  <si>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</si>
  <si>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</si>
  <si>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</si>
  <si>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</si>
  <si>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</si>
  <si>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</si>
  <si>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</si>
  <si>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</si>
  <si>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</si>
  <si>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</si>
  <si>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</si>
  <si>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</si>
  <si>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</si>
  <si>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</si>
  <si>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</si>
  <si>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</si>
  <si>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</si>
  <si>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</si>
  <si>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</si>
  <si>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</si>
  <si>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</si>
  <si>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</si>
  <si>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</si>
  <si>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</si>
  <si>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</si>
  <si>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</si>
  <si>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</si>
  <si>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</si>
  <si>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</si>
  <si>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</si>
  <si>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</si>
  <si>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</si>
  <si>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</si>
  <si>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</si>
  <si>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</si>
  <si>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</si>
  <si>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</si>
  <si>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</si>
  <si>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</si>
  <si>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</si>
  <si>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</si>
  <si>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</si>
  <si>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</si>
  <si>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</si>
  <si>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</si>
  <si>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</si>
  <si>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</si>
  <si>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</si>
  <si>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</si>
  <si>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</si>
  <si>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</si>
  <si>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</si>
  <si>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</si>
  <si>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</si>
  <si>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</si>
  <si>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</si>
  <si>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</si>
  <si>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</si>
  <si>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</si>
  <si>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</si>
  <si>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</si>
  <si>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</si>
  <si>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</si>
  <si>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</si>
  <si>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</si>
  <si>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</si>
  <si>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</si>
  <si>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</si>
  <si>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</si>
  <si>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</si>
  <si>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</si>
  <si>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</si>
  <si>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</si>
  <si>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</si>
  <si>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</si>
  <si>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</si>
  <si>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</si>
  <si>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</si>
  <si>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</si>
  <si>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</si>
  <si>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</si>
  <si>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</si>
  <si>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</si>
  <si>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</si>
  <si>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</si>
  <si>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</si>
  <si>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</si>
  <si>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</si>
  <si>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</si>
  <si>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</si>
  <si>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</si>
  <si>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</si>
  <si>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</si>
  <si>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</si>
  <si>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</si>
  <si>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</si>
  <si>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</si>
  <si>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</si>
  <si>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</si>
  <si>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</si>
  <si>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</si>
  <si>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</si>
  <si>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</si>
  <si>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</si>
  <si>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</si>
  <si>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</si>
  <si>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</si>
  <si>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</si>
  <si>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</si>
  <si>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</si>
  <si>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</si>
  <si>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</si>
  <si>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</si>
  <si>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</si>
  <si>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</si>
  <si>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</si>
  <si>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</si>
  <si>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</si>
  <si>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</si>
  <si>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</si>
  <si>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</si>
  <si>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</si>
  <si>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</si>
  <si>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</si>
  <si>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</si>
  <si>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</si>
  <si>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</si>
  <si>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</si>
  <si>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</si>
  <si>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</si>
  <si>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</si>
  <si>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</si>
  <si>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</si>
  <si>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</si>
  <si>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</si>
  <si>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</si>
  <si>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</si>
  <si>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</si>
  <si>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</si>
  <si>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</si>
  <si>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</si>
  <si>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</si>
  <si>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</si>
  <si>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</si>
  <si>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</si>
  <si>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</si>
  <si>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</si>
  <si>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</si>
  <si>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</si>
  <si>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</si>
  <si>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</si>
  <si>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</si>
  <si>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</si>
  <si>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</si>
  <si>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</si>
  <si>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</si>
  <si>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</si>
  <si>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</si>
  <si>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</si>
  <si>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</si>
  <si>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</si>
  <si>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</si>
  <si>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</si>
  <si>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</si>
  <si>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</si>
  <si>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</si>
  <si>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</si>
  <si>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</si>
  <si>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</si>
  <si>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</si>
  <si>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</si>
  <si>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</si>
  <si>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</si>
  <si>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</si>
  <si>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</si>
  <si>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</si>
  <si>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</si>
  <si>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</si>
  <si>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</si>
  <si>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</si>
  <si>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</si>
  <si>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</si>
  <si>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</si>
  <si>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</si>
  <si>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</si>
  <si>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</si>
  <si>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</si>
  <si>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</si>
  <si>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</si>
  <si>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</si>
  <si>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</si>
  <si>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</si>
  <si>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</si>
  <si>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</si>
  <si>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</si>
  <si>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</si>
  <si>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</si>
  <si>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</si>
  <si>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</si>
  <si>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</si>
  <si>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</si>
  <si>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</si>
  <si>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</si>
  <si>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</si>
  <si>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</si>
  <si>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</si>
  <si>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</si>
  <si>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</si>
  <si>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</si>
  <si>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</si>
  <si>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</si>
  <si>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</si>
  <si>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</si>
  <si>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</si>
  <si>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</si>
  <si>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</si>
  <si>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</si>
  <si>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</si>
  <si>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</si>
  <si>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</si>
  <si>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</si>
  <si>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</si>
  <si>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</si>
  <si>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</si>
  <si>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</si>
  <si>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</si>
  <si>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</si>
  <si>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</si>
  <si>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</si>
  <si>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</si>
  <si>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</si>
  <si>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</si>
  <si>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</si>
  <si>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</si>
  <si>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</si>
  <si>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</si>
  <si>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</si>
  <si>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</si>
  <si>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</si>
  <si>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</si>
  <si>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</si>
  <si>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</si>
  <si>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</si>
  <si>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</si>
  <si>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</si>
  <si>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</si>
  <si>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</si>
  <si>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</si>
  <si>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</si>
  <si>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</si>
  <si>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</si>
  <si>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</si>
  <si>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</si>
  <si>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</si>
  <si>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</si>
  <si>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</si>
  <si>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</si>
  <si>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</si>
  <si>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</si>
  <si>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</si>
  <si>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</si>
  <si>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</si>
  <si>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</si>
  <si>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</si>
  <si>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</si>
  <si>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</si>
  <si>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</si>
  <si>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</si>
  <si>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</si>
  <si>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</si>
  <si>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</si>
  <si>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</si>
  <si>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</si>
  <si>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</si>
  <si>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</si>
  <si>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</si>
  <si>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</si>
  <si>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</si>
  <si>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</si>
  <si>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</si>
  <si>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</si>
  <si>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</si>
  <si>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</si>
  <si>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</si>
  <si>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</si>
  <si>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</si>
  <si>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</si>
  <si>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</si>
  <si>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</si>
  <si>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</si>
  <si>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</si>
  <si>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</si>
  <si>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</si>
  <si>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</si>
  <si>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</si>
  <si>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</si>
  <si>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</si>
  <si>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</si>
  <si>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</si>
  <si>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</si>
  <si>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</si>
  <si>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</si>
  <si>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</si>
  <si>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</si>
  <si>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</si>
  <si>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</si>
  <si>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</si>
  <si>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</si>
  <si>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</si>
  <si>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</si>
  <si>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</si>
  <si>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</si>
  <si>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</si>
  <si>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</si>
  <si>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</si>
  <si>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</si>
  <si>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</si>
  <si>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</si>
  <si>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</si>
  <si>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</si>
  <si>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</si>
  <si>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</si>
  <si>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</si>
  <si>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</si>
  <si>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</si>
  <si>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</si>
  <si>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</si>
  <si>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</si>
  <si>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</si>
  <si>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</si>
  <si>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</si>
  <si>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</si>
  <si>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</si>
  <si>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</si>
  <si>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</si>
  <si>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</si>
  <si>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</si>
  <si>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</si>
  <si>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</si>
  <si>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</si>
  <si>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</si>
  <si>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</si>
  <si>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</si>
  <si>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</si>
  <si>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</si>
  <si>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</si>
  <si>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</si>
  <si>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</si>
  <si>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</si>
  <si>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</si>
  <si>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</si>
  <si>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</si>
  <si>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</si>
  <si>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</si>
  <si>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</si>
  <si>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</si>
  <si>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</si>
  <si>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</si>
  <si>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</si>
  <si>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</si>
  <si>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</si>
  <si>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</si>
  <si>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</si>
  <si>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</si>
  <si>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</si>
  <si>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</si>
  <si>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</si>
  <si>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</si>
  <si>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</si>
  <si>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</si>
  <si>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</si>
  <si>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</si>
  <si>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</si>
  <si>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</si>
  <si>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</si>
  <si>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</si>
  <si>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</si>
  <si>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</si>
  <si>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</si>
  <si>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</si>
  <si>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</si>
  <si>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</si>
  <si>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</si>
  <si>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</si>
  <si>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</si>
  <si>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</si>
  <si>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</si>
  <si>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</si>
  <si>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</si>
  <si>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</si>
  <si>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</si>
  <si>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</si>
  <si>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</si>
  <si>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</si>
  <si>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</si>
  <si>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</si>
  <si>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</si>
  <si>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</si>
  <si>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</si>
  <si>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</si>
  <si>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</si>
  <si>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</si>
  <si>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</si>
  <si>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</si>
  <si>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</si>
  <si>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</si>
  <si>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</si>
  <si>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</si>
  <si>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</si>
  <si>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</si>
  <si>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</si>
  <si>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</si>
  <si>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</si>
  <si>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</si>
  <si>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</si>
  <si>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</si>
  <si>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</si>
  <si>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</si>
  <si>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</si>
  <si>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</si>
  <si>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</si>
  <si>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</si>
  <si>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</si>
  <si>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</si>
  <si>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</si>
  <si>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</si>
  <si>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</si>
  <si>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</si>
  <si>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</si>
  <si>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</si>
  <si>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</si>
  <si>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</si>
  <si>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</si>
  <si>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</si>
  <si>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</si>
  <si>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</si>
  <si>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</si>
  <si>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</si>
  <si>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</si>
  <si>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</si>
  <si>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</si>
  <si>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</si>
  <si>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</si>
  <si>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</si>
  <si>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</si>
  <si>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</si>
  <si>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</si>
  <si>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</si>
  <si>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</si>
  <si>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</si>
  <si>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</si>
  <si>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</si>
  <si>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</si>
  <si>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</si>
  <si>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</si>
  <si>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</si>
  <si>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</si>
  <si>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</si>
  <si>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</si>
  <si>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</si>
  <si>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</si>
  <si>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</si>
  <si>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</si>
  <si>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</si>
  <si>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</si>
  <si>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</si>
  <si>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</si>
  <si>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</si>
  <si>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</si>
  <si>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</si>
  <si>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</si>
  <si>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</si>
  <si>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</si>
  <si>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</si>
  <si>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</si>
  <si>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</si>
  <si>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</si>
  <si>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</si>
  <si>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</si>
  <si>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</si>
  <si>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</si>
  <si>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</si>
  <si>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</si>
  <si>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</si>
  <si>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</si>
  <si>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</si>
  <si>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</si>
  <si>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</si>
  <si>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</si>
  <si>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</si>
  <si>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</si>
  <si>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</si>
  <si>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</si>
  <si>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</si>
  <si>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</si>
  <si>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</si>
  <si>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</si>
  <si>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</si>
  <si>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</si>
  <si>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</si>
  <si>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</si>
  <si>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</si>
  <si>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</si>
  <si>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</si>
  <si>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</si>
  <si>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</si>
  <si>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</si>
  <si>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</si>
  <si>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</si>
  <si>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</si>
  <si>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</si>
  <si>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</si>
  <si>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</si>
  <si>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</si>
  <si>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</si>
  <si>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</si>
  <si>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</si>
  <si>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</si>
  <si>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</si>
  <si>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</si>
  <si>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</si>
  <si>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</si>
  <si>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</si>
  <si>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</si>
  <si>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</si>
  <si>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</si>
  <si>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</si>
  <si>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</si>
  <si>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</si>
  <si>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</si>
  <si>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</si>
  <si>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</si>
  <si>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</si>
  <si>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</si>
  <si>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</si>
  <si>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</si>
  <si>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</si>
  <si>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</si>
  <si>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</si>
  <si>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</si>
  <si>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</si>
  <si>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</si>
  <si>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</si>
  <si>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</si>
  <si>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</si>
  <si>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</si>
  <si>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</si>
  <si>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</si>
  <si>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</si>
  <si>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</si>
  <si>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</si>
  <si>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</si>
  <si>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</si>
  <si>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</si>
  <si>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</si>
  <si>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</si>
  <si>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</si>
  <si>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</si>
  <si>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</si>
  <si>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</si>
  <si>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</si>
  <si>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</si>
  <si>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</si>
  <si>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</si>
  <si>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</si>
  <si>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</si>
  <si>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</si>
  <si>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</si>
  <si>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</si>
  <si>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</si>
  <si>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</si>
  <si>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</si>
  <si>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</si>
  <si>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</si>
  <si>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</si>
  <si>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</si>
  <si>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</si>
  <si>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</si>
  <si>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</si>
  <si>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</si>
  <si>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</si>
  <si>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</si>
  <si>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</si>
  <si>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</si>
  <si>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</si>
  <si>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</si>
  <si>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</si>
  <si>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</si>
  <si>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</si>
  <si>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</si>
  <si>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</si>
  <si>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</si>
  <si>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</si>
  <si>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</si>
  <si>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</si>
  <si>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</si>
  <si>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</si>
  <si>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</si>
  <si>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</si>
  <si>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</si>
  <si>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</si>
  <si>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</si>
  <si>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</si>
  <si>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</si>
  <si>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</si>
  <si>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</si>
  <si>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</si>
  <si>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</si>
  <si>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</si>
  <si>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</si>
  <si>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</si>
  <si>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</si>
  <si>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</si>
  <si>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</si>
  <si>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</si>
  <si>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</si>
  <si>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</si>
  <si>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</si>
  <si>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</si>
  <si>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</si>
  <si>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</si>
  <si>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</si>
  <si>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</si>
  <si>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</si>
  <si>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</si>
  <si>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</si>
  <si>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</si>
  <si>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</si>
  <si>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</si>
  <si>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</si>
  <si>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</si>
  <si>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</si>
  <si>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</si>
  <si>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</si>
  <si>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</si>
  <si>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</si>
  <si>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</si>
  <si>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</si>
  <si>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</si>
  <si>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</si>
  <si>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</si>
  <si>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</si>
  <si>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</si>
  <si>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</si>
  <si>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</si>
  <si>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</si>
  <si>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</si>
  <si>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</si>
  <si>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</si>
  <si>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</si>
  <si>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</si>
  <si>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</si>
  <si>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</si>
  <si>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</si>
  <si>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</si>
  <si>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</si>
  <si>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</si>
  <si>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</si>
  <si>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</si>
  <si>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</si>
  <si>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</si>
  <si>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</si>
  <si>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</si>
  <si>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</si>
  <si>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</si>
  <si>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</si>
  <si>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</si>
  <si>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</si>
  <si>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</si>
  <si>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</si>
  <si>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</si>
  <si>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</si>
  <si>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</si>
  <si>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</si>
  <si>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</si>
  <si>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</si>
  <si>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</si>
  <si>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</si>
  <si>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</si>
  <si>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</si>
  <si>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</si>
  <si>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</si>
  <si>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</si>
  <si>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</si>
  <si>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</si>
  <si>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</si>
  <si>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</si>
  <si>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</si>
  <si>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</si>
  <si>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</si>
  <si>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</si>
  <si>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</si>
  <si>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</si>
  <si>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</si>
  <si>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</si>
  <si>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</si>
  <si>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</si>
  <si>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</si>
  <si>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</si>
  <si>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</si>
  <si>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</si>
  <si>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</si>
  <si>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</si>
  <si>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</si>
  <si>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</si>
  <si>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</si>
  <si>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</si>
  <si>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</si>
  <si>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</si>
  <si>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</si>
  <si>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</si>
  <si>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</si>
  <si>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</si>
  <si>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</si>
  <si>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</si>
  <si>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</si>
  <si>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</si>
  <si>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</si>
  <si>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</si>
  <si>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</si>
  <si>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</si>
  <si>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</si>
  <si>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</si>
  <si>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</si>
  <si>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</si>
  <si>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</si>
  <si>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</si>
  <si>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</si>
  <si>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</si>
  <si>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</si>
  <si>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</si>
  <si>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</si>
  <si>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</si>
  <si>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</si>
  <si>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</si>
  <si>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</si>
  <si>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</si>
  <si>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</si>
  <si>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</si>
  <si>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</si>
  <si>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</si>
  <si>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</si>
  <si>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</si>
  <si>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</si>
  <si>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</si>
  <si>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</si>
  <si>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</si>
  <si>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</si>
  <si>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</si>
  <si>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</si>
  <si>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</si>
  <si>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</si>
  <si>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</si>
  <si>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</si>
  <si>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</si>
  <si>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</si>
  <si>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</si>
  <si>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</si>
  <si>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</si>
  <si>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</si>
  <si>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</si>
  <si>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</si>
  <si>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</si>
  <si>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</si>
  <si>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</si>
  <si>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</si>
  <si>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</si>
  <si>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</si>
  <si>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</si>
  <si>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</si>
  <si>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</si>
  <si>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</si>
  <si>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</si>
  <si>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</si>
  <si>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</si>
  <si>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</si>
  <si>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</si>
  <si>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</si>
  <si>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</si>
  <si>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</si>
  <si>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</si>
  <si>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</si>
  <si>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</si>
  <si>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</si>
  <si>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</si>
  <si>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</si>
  <si>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</si>
  <si>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</si>
  <si>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</si>
  <si>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</si>
  <si>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</si>
  <si>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</si>
  <si>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</si>
  <si>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</si>
  <si>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</si>
  <si>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</si>
  <si>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</si>
  <si>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</si>
  <si>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</si>
  <si>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</si>
  <si>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</si>
  <si>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</si>
  <si>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</si>
  <si>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</si>
  <si>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</si>
  <si>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</si>
  <si>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</si>
  <si>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</si>
  <si>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</si>
  <si>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</si>
  <si>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</si>
  <si>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</si>
  <si>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</si>
  <si>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</si>
  <si>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</si>
  <si>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</si>
  <si>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</si>
  <si>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</si>
  <si>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</si>
  <si>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</si>
  <si>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</si>
  <si>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</si>
  <si>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</si>
  <si>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</si>
  <si>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</si>
  <si>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</si>
  <si>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</si>
  <si>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</si>
  <si>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</si>
  <si>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</si>
  <si>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</si>
  <si>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</si>
  <si>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</si>
  <si>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</si>
  <si>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</si>
  <si>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</si>
  <si>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</si>
  <si>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</si>
  <si>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</si>
  <si>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</si>
  <si>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</si>
  <si>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</si>
  <si>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</si>
  <si>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</si>
  <si>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</si>
  <si>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</si>
  <si>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</si>
  <si>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</si>
  <si>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</si>
  <si>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</si>
  <si>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</si>
  <si>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</si>
  <si>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</si>
  <si>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</si>
  <si>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</si>
  <si>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</si>
  <si>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</si>
  <si>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</si>
  <si>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</si>
  <si>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</si>
  <si>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</si>
  <si>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</si>
  <si>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</si>
  <si>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</si>
  <si>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</si>
  <si>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</si>
  <si>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</si>
  <si>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</si>
  <si>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</si>
  <si>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</si>
  <si>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</si>
  <si>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</si>
  <si>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</si>
  <si>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</si>
  <si>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</si>
  <si>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</si>
  <si>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</si>
  <si>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</si>
  <si>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</si>
  <si>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</si>
  <si>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</si>
  <si>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</si>
  <si>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</si>
  <si>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</si>
  <si>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</si>
  <si>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</si>
  <si>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</si>
  <si>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</si>
  <si>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</si>
  <si>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</si>
  <si>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</si>
  <si>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</si>
  <si>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</si>
  <si>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</si>
  <si>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</si>
  <si>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</si>
  <si>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</si>
  <si>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</si>
  <si>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</si>
  <si>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</si>
  <si>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</si>
  <si>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</si>
  <si>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</si>
  <si>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</si>
  <si>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</si>
  <si>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</si>
  <si>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</si>
  <si>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</si>
  <si>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</si>
  <si>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</si>
  <si>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</si>
  <si>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</si>
  <si>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</si>
  <si>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</si>
  <si>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</si>
  <si>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</si>
  <si>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</si>
  <si>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</si>
  <si>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</si>
  <si>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</si>
  <si>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</si>
  <si>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</si>
  <si>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</si>
  <si>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</si>
  <si>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</si>
  <si>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</si>
  <si>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</si>
  <si>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</si>
  <si>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</si>
  <si>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</si>
  <si>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</si>
  <si>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</si>
  <si>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</si>
  <si>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</si>
  <si>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</si>
  <si>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</si>
  <si>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</si>
  <si>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</si>
  <si>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</si>
  <si>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</si>
  <si>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</si>
  <si>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</si>
  <si>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</si>
  <si>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</si>
  <si>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</si>
  <si>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</si>
  <si>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</si>
  <si>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</si>
  <si>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</si>
  <si>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</si>
  <si>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</si>
  <si>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</si>
  <si>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</si>
  <si>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</si>
  <si>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</si>
  <si>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</si>
  <si>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</si>
  <si>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</si>
  <si>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</si>
  <si>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</si>
  <si>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</si>
  <si>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</si>
  <si>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</si>
  <si>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</si>
  <si>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</si>
  <si>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</si>
  <si>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</si>
  <si>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</si>
  <si>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</si>
  <si>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</si>
  <si>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</si>
  <si>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</si>
  <si>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</si>
  <si>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</si>
  <si>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</si>
  <si>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</si>
  <si>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</si>
  <si>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</si>
  <si>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</si>
  <si>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</si>
  <si>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</si>
  <si>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</si>
  <si>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</si>
  <si>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</si>
  <si>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</si>
  <si>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</si>
  <si>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</si>
  <si>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</si>
  <si>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</si>
  <si>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</si>
  <si>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</si>
  <si>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</si>
  <si>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</si>
  <si>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</si>
  <si>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</si>
  <si>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</si>
  <si>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</si>
  <si>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</si>
  <si>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</si>
  <si>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</si>
  <si>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</si>
  <si>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</si>
  <si>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</si>
  <si>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</si>
  <si>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</si>
  <si>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</si>
  <si>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</si>
  <si>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</si>
  <si>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</si>
  <si>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</si>
  <si>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</si>
  <si>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</si>
  <si>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</si>
  <si>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</si>
  <si>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</si>
  <si>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</si>
  <si>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</si>
  <si>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</si>
  <si>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</si>
  <si>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</si>
  <si>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</si>
  <si>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</si>
  <si>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</si>
  <si>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</si>
  <si>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</si>
  <si>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</si>
  <si>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</si>
  <si>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</si>
  <si>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</si>
  <si>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</si>
  <si>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</si>
  <si>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</si>
  <si>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</si>
  <si>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</si>
  <si>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</si>
  <si>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</si>
  <si>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</si>
  <si>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</si>
  <si>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</si>
  <si>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</si>
  <si>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</si>
  <si>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</si>
  <si>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</si>
  <si>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</si>
  <si>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</si>
  <si>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</si>
  <si>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</si>
  <si>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</si>
  <si>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</si>
  <si>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</si>
  <si>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</si>
  <si>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</si>
  <si>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</si>
  <si>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</si>
  <si>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</si>
  <si>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</si>
  <si>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</si>
  <si>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</si>
  <si>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</si>
  <si>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</si>
  <si>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</si>
  <si>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</si>
  <si>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</si>
  <si>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</si>
  <si>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</si>
  <si>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</si>
  <si>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</si>
  <si>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</si>
  <si>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</si>
  <si>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</si>
  <si>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</si>
  <si>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</si>
  <si>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</si>
  <si>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</si>
  <si>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</si>
  <si>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</si>
  <si>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</si>
  <si>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</si>
  <si>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</si>
  <si>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</si>
  <si>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</si>
  <si>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</si>
  <si>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</si>
  <si>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</si>
  <si>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</si>
  <si>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</si>
  <si>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</si>
  <si>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</si>
  <si>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</si>
  <si>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</si>
  <si>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</si>
  <si>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</si>
  <si>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</si>
  <si>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</si>
  <si>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</si>
  <si>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</si>
  <si>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</si>
  <si>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</si>
  <si>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</si>
  <si>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</si>
  <si>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</si>
  <si>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</si>
  <si>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</si>
  <si>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</si>
  <si>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</si>
  <si>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</si>
  <si>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</si>
  <si>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</si>
  <si>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</si>
  <si>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</si>
  <si>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</si>
  <si>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</si>
  <si>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</si>
  <si>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</si>
  <si>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</si>
  <si>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</si>
  <si>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</si>
  <si>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</si>
  <si>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</si>
  <si>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</si>
  <si>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</si>
  <si>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</si>
  <si>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</si>
  <si>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</si>
  <si>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</si>
  <si>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</si>
  <si>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</si>
  <si>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</si>
  <si>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</si>
  <si>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</si>
  <si>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</si>
  <si>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</si>
  <si>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</si>
  <si>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</si>
  <si>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</si>
  <si>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</si>
  <si>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</si>
  <si>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</si>
  <si>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</si>
  <si>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</si>
  <si>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</si>
  <si>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</si>
  <si>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</si>
  <si>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</si>
  <si>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</si>
  <si>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</si>
  <si>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</si>
  <si>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</si>
  <si>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</si>
  <si>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</si>
  <si>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</si>
  <si>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</si>
  <si>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</si>
  <si>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</si>
  <si>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</si>
  <si>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</si>
  <si>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</si>
  <si>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</si>
  <si>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</si>
  <si>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</si>
  <si>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</si>
  <si>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</si>
  <si>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</si>
  <si>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</si>
  <si>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</si>
  <si>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</si>
  <si>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</si>
  <si>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</si>
  <si>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</si>
  <si>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</si>
  <si>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</si>
  <si>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</si>
  <si>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</si>
  <si>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</si>
  <si>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</si>
  <si>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</si>
  <si>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</si>
  <si>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</si>
  <si>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</si>
  <si>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</si>
  <si>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</si>
  <si>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</si>
  <si>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</si>
  <si>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</si>
  <si>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</si>
  <si>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</si>
  <si>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</si>
  <si>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</si>
  <si>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</si>
  <si>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</si>
  <si>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</si>
  <si>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</si>
  <si>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</si>
  <si>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</si>
  <si>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</si>
  <si>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</si>
  <si>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</si>
  <si>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</si>
  <si>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</si>
  <si>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</si>
  <si>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</si>
  <si>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</si>
  <si>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</si>
  <si>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</si>
  <si>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</si>
  <si>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</si>
  <si>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</si>
  <si>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</si>
  <si>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</si>
  <si>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</si>
  <si>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</si>
  <si>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</si>
  <si>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</si>
  <si>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</si>
  <si>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</si>
  <si>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</si>
  <si>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</si>
  <si>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</si>
  <si>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</si>
  <si>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</si>
  <si>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</si>
  <si>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</si>
  <si>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</si>
  <si>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</si>
  <si>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</si>
  <si>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</si>
  <si>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</si>
  <si>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</si>
  <si>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</si>
  <si>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</si>
  <si>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</si>
  <si>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</si>
  <si>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</si>
  <si>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</si>
  <si>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</si>
  <si>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</si>
  <si>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</si>
  <si>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</si>
  <si>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</si>
  <si>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</si>
  <si>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</si>
  <si>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</si>
  <si>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</si>
  <si>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</si>
  <si>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</si>
  <si>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</si>
  <si>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</si>
  <si>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</si>
  <si>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</si>
  <si>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</si>
  <si>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</si>
  <si>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</si>
  <si>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</si>
  <si>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</si>
  <si>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</si>
  <si>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</si>
  <si>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</si>
  <si>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</si>
  <si>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</si>
  <si>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</si>
  <si>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</si>
  <si>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</si>
  <si>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</si>
  <si>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</si>
  <si>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</si>
  <si>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</si>
  <si>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</si>
  <si>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</si>
  <si>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</si>
  <si>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</si>
  <si>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</si>
  <si>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</si>
  <si>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</si>
  <si>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</si>
  <si>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</si>
  <si>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</si>
  <si>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</si>
  <si>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</si>
  <si>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</si>
  <si>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</si>
  <si>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</si>
  <si>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</si>
  <si>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</si>
  <si>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</si>
  <si>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</si>
  <si>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</si>
  <si>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</si>
  <si>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</si>
  <si>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</si>
  <si>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</si>
  <si>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</si>
  <si>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</si>
  <si>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</si>
  <si>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</si>
  <si>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</si>
  <si>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</si>
  <si>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</si>
  <si>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</si>
  <si>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</si>
  <si>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</si>
  <si>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</si>
  <si>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</si>
  <si>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</si>
  <si>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</si>
  <si>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</si>
  <si>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</si>
  <si>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</si>
  <si>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</si>
  <si>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</si>
  <si>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</si>
  <si>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</si>
  <si>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</si>
  <si>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</si>
  <si>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</si>
  <si>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</si>
  <si>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</si>
  <si>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</si>
  <si>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</si>
  <si>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</si>
  <si>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</si>
  <si>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</si>
  <si>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</si>
  <si>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</si>
  <si>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</si>
  <si>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</si>
  <si>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</si>
  <si>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</si>
  <si>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</si>
  <si>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</si>
  <si>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</si>
  <si>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</si>
  <si>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</si>
  <si>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</si>
  <si>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</si>
  <si>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</si>
  <si>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</si>
  <si>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</si>
  <si>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</si>
  <si>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</si>
  <si>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</si>
  <si>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</si>
  <si>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</si>
  <si>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</si>
  <si>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</si>
  <si>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</si>
  <si>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</si>
  <si>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</si>
  <si>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</si>
  <si>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</si>
  <si>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</si>
  <si>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</si>
  <si>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</si>
  <si>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</si>
  <si>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</si>
  <si>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</si>
  <si>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</si>
  <si>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</si>
  <si>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</si>
  <si>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</si>
  <si>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</si>
  <si>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</si>
  <si>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</si>
  <si>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</si>
  <si>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</si>
  <si>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</si>
  <si>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</si>
  <si>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</si>
  <si>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</si>
  <si>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</si>
  <si>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</si>
  <si>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</si>
  <si>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</si>
  <si>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</si>
  <si>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</si>
  <si>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</si>
  <si>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</si>
  <si>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</si>
  <si>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</si>
  <si>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</si>
  <si>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</si>
  <si>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</si>
  <si>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</si>
  <si>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</si>
  <si>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</si>
  <si>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</si>
  <si>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</si>
  <si>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</si>
  <si>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</si>
  <si>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</si>
  <si>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</si>
  <si>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</si>
  <si>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</si>
  <si>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</si>
  <si>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</si>
  <si>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</si>
  <si>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</si>
  <si>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</si>
  <si>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</si>
  <si>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</si>
  <si>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</si>
  <si>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</si>
  <si>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</si>
  <si>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</si>
  <si>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</si>
  <si>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</si>
  <si>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</si>
  <si>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</si>
  <si>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</si>
  <si>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</si>
  <si>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</si>
  <si>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</si>
  <si>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</si>
  <si>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</si>
  <si>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</si>
  <si>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</si>
  <si>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</si>
  <si>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</si>
  <si>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</si>
  <si>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</si>
  <si>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</si>
  <si>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</si>
  <si>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</si>
  <si>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</si>
  <si>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</si>
  <si>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</si>
  <si>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</si>
  <si>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</si>
  <si>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</si>
  <si>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</si>
  <si>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</si>
  <si>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</si>
  <si>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</si>
  <si>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</si>
  <si>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</si>
  <si>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</si>
  <si>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</si>
  <si>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</si>
  <si>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</si>
  <si>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</si>
  <si>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</si>
  <si>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</si>
  <si>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</si>
  <si>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</si>
  <si>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</si>
  <si>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</si>
  <si>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</si>
  <si>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</si>
  <si>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</si>
  <si>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</si>
  <si>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</si>
  <si>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</si>
  <si>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</si>
  <si>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</si>
  <si>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</si>
  <si>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</si>
  <si>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</si>
  <si>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</si>
  <si>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</si>
  <si>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</si>
  <si>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</si>
  <si>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</si>
  <si>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</si>
  <si>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</si>
  <si>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</si>
  <si>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</si>
  <si>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</si>
  <si>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</si>
  <si>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</si>
  <si>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</si>
  <si>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</si>
  <si>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</si>
  <si>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</si>
  <si>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</si>
  <si>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</si>
  <si>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</si>
  <si>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</si>
  <si>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</si>
  <si>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</si>
  <si>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</si>
  <si>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</si>
  <si>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</si>
  <si>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</si>
  <si>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</si>
  <si>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</si>
  <si>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</si>
  <si>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</si>
  <si>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</si>
  <si>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</si>
  <si>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</si>
  <si>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</si>
  <si>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</si>
  <si>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</si>
  <si>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</si>
  <si>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</si>
  <si>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</si>
  <si>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</si>
  <si>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</si>
  <si>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</si>
  <si>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</si>
  <si>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</si>
  <si>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</si>
  <si>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</si>
  <si>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</si>
  <si>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</si>
  <si>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</si>
  <si>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</si>
  <si>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</si>
  <si>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</si>
  <si>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</si>
  <si>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</si>
  <si>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</si>
  <si>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</si>
  <si>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</si>
  <si>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</si>
  <si>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</si>
  <si>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</si>
  <si>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</si>
  <si>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</si>
  <si>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</si>
  <si>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</si>
  <si>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</si>
  <si>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</si>
  <si>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</si>
  <si>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</si>
  <si>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</si>
  <si>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</si>
  <si>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</si>
  <si>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</si>
  <si>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</si>
  <si>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</si>
  <si>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</si>
  <si>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</si>
  <si>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</si>
  <si>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</si>
  <si>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</si>
  <si>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</si>
  <si>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</si>
  <si>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</si>
  <si>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</si>
  <si>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</si>
  <si>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</si>
  <si>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</si>
  <si>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</si>
  <si>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</si>
  <si>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</si>
  <si>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</si>
  <si>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</si>
  <si>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</si>
  <si>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</si>
  <si>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</si>
  <si>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</si>
  <si>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</si>
  <si>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</si>
  <si>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</si>
  <si>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</si>
  <si>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</si>
  <si>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</si>
  <si>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</si>
  <si>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</si>
  <si>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</si>
  <si>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</si>
  <si>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</si>
  <si>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</si>
  <si>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</si>
  <si>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</si>
  <si>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</si>
  <si>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</si>
  <si>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</si>
  <si>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</si>
  <si>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</si>
  <si>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</si>
  <si>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</si>
  <si>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</si>
  <si>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</si>
  <si>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</si>
  <si>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</si>
  <si>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</si>
  <si>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</si>
  <si>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</si>
  <si>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</si>
  <si>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</si>
  <si>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</si>
  <si>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</si>
  <si>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</si>
  <si>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</si>
  <si>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</si>
  <si>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</si>
  <si>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</si>
  <si>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</si>
  <si>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</si>
  <si>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</si>
  <si>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</si>
  <si>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</si>
  <si>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</si>
  <si>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</si>
  <si>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</si>
  <si>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</si>
  <si>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</si>
  <si>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</si>
  <si>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</si>
  <si>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</si>
  <si>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</si>
  <si>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</si>
  <si>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</si>
  <si>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</si>
  <si>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</si>
  <si>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</si>
  <si>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</si>
  <si>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</si>
  <si>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</si>
  <si>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</si>
  <si>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</si>
  <si>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</si>
  <si>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</si>
  <si>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</si>
  <si>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</si>
  <si>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</si>
  <si>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</si>
  <si>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</si>
  <si>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</si>
  <si>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</si>
  <si>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</si>
  <si>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</si>
  <si>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</si>
  <si>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</si>
  <si>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</si>
  <si>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</si>
  <si>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</si>
  <si>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</si>
  <si>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</si>
  <si>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</si>
  <si>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</si>
  <si>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</si>
  <si>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</si>
  <si>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</si>
  <si>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</si>
  <si>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</si>
  <si>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</si>
  <si>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</si>
  <si>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</si>
  <si>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</si>
  <si>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</si>
  <si>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</si>
  <si>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</si>
  <si>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</si>
  <si>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</si>
  <si>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</si>
  <si>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</si>
  <si>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</si>
  <si>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</si>
  <si>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</si>
  <si>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</si>
  <si>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</si>
  <si>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</si>
  <si>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</si>
  <si>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</si>
  <si>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</si>
  <si>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</si>
  <si>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</si>
  <si>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</si>
  <si>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</si>
  <si>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</si>
  <si>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</si>
  <si>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</si>
  <si>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</si>
  <si>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</si>
  <si>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</si>
  <si>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</si>
  <si>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</si>
  <si>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</si>
  <si>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</si>
  <si>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</si>
  <si>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</si>
  <si>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</si>
  <si>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</si>
  <si>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</si>
  <si>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</si>
  <si>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</si>
  <si>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</si>
  <si>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</si>
  <si>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</si>
  <si>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</si>
  <si>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</si>
  <si>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</si>
  <si>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</si>
  <si>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</si>
  <si>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</si>
  <si>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</si>
  <si>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</si>
  <si>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</si>
  <si>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</si>
  <si>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</si>
  <si>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</si>
  <si>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</si>
  <si>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</si>
  <si>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</si>
  <si>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</si>
  <si>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</si>
  <si>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</si>
  <si>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</si>
  <si>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</si>
  <si>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</si>
  <si>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</si>
  <si>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</si>
  <si>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</si>
  <si>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</si>
  <si>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</si>
  <si>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</si>
  <si>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</si>
  <si>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</si>
  <si>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</si>
  <si>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</si>
  <si>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</si>
  <si>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</si>
  <si>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</si>
  <si>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</si>
  <si>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</si>
  <si>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</si>
  <si>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</si>
  <si>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</si>
  <si>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</si>
  <si>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</si>
  <si>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</si>
  <si>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</si>
  <si>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</si>
  <si>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</si>
  <si>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</si>
  <si>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</si>
  <si>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</si>
  <si>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</si>
  <si>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</si>
  <si>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</si>
  <si>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</si>
  <si>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</si>
  <si>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</si>
  <si>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</si>
  <si>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</si>
  <si>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</si>
  <si>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</si>
  <si>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</si>
  <si>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</si>
  <si>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</si>
  <si>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</si>
  <si>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</si>
  <si>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</si>
  <si>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</si>
  <si>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</si>
  <si>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</si>
  <si>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</si>
  <si>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</si>
  <si>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</si>
  <si>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</si>
  <si>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</si>
  <si>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</si>
  <si>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</si>
  <si>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</si>
  <si>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</si>
  <si>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</si>
  <si>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</si>
  <si>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</si>
  <si>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</si>
  <si>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</si>
  <si>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</si>
  <si>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</si>
  <si>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</si>
  <si>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</si>
  <si>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</si>
  <si>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</si>
  <si>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</si>
  <si>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</si>
  <si>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</si>
  <si>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</si>
  <si>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</si>
  <si>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</si>
  <si>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</si>
  <si>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</si>
  <si>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</si>
  <si>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</si>
  <si>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</si>
  <si>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</si>
  <si>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</si>
  <si>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</si>
  <si>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</si>
  <si>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</si>
  <si>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</si>
  <si>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</si>
  <si>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</si>
  <si>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</si>
  <si>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</si>
  <si>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</si>
  <si>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</si>
  <si>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</si>
  <si>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</si>
  <si>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</si>
  <si>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</si>
  <si>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</si>
  <si>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</si>
  <si>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</si>
  <si>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</si>
  <si>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</si>
  <si>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</si>
  <si>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</si>
  <si>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</si>
  <si>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</si>
  <si>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</si>
  <si>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</si>
  <si>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</si>
  <si>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</si>
  <si>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</si>
  <si>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</si>
  <si>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</si>
  <si>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</si>
  <si>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</si>
  <si>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</si>
  <si>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</si>
  <si>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</si>
  <si>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</si>
  <si>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</si>
  <si>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</si>
  <si>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</si>
  <si>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</si>
  <si>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</si>
  <si>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</si>
  <si>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</si>
  <si>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</si>
  <si>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</si>
  <si>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</si>
  <si>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</si>
  <si>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</si>
  <si>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</si>
  <si>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</si>
  <si>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</si>
  <si>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</si>
  <si>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</si>
  <si>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</si>
  <si>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</si>
  <si>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</si>
  <si>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</si>
  <si>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</si>
  <si>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</si>
  <si>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</si>
  <si>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</si>
  <si>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</si>
  <si>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</si>
  <si>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</si>
  <si>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</si>
  <si>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</si>
  <si>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</si>
  <si>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</si>
  <si>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</si>
  <si>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</si>
  <si>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</si>
  <si>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</si>
  <si>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</si>
  <si>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</si>
  <si>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</si>
  <si>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</si>
  <si>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</si>
  <si>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</si>
  <si>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</si>
  <si>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</si>
  <si>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</si>
  <si>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</si>
  <si>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</si>
  <si>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</si>
  <si>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</si>
  <si>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</si>
  <si>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</si>
  <si>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</si>
  <si>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</si>
  <si>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</si>
  <si>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</si>
  <si>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</si>
  <si>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</si>
  <si>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</si>
  <si>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</si>
  <si>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</si>
  <si>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</si>
  <si>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</si>
  <si>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</si>
  <si>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</si>
  <si>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</si>
  <si>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</si>
  <si>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</si>
  <si>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</si>
  <si>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</si>
  <si>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</si>
  <si>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</si>
  <si>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</si>
  <si>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</si>
  <si>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</si>
  <si>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</si>
  <si>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</si>
  <si>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</si>
  <si>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</si>
  <si>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</si>
  <si>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</si>
  <si>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</si>
  <si>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</si>
  <si>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</si>
  <si>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</si>
  <si>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</si>
  <si>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</si>
  <si>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</si>
  <si>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</si>
  <si>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</si>
  <si>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</si>
  <si>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</si>
  <si>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</si>
  <si>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</si>
  <si>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</si>
  <si>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</si>
  <si>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</si>
  <si>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</si>
  <si>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</si>
  <si>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</si>
  <si>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</si>
  <si>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</si>
  <si>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</si>
  <si>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</si>
  <si>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</si>
  <si>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</si>
  <si>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</si>
  <si>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</si>
  <si>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</si>
  <si>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</si>
  <si>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</si>
  <si>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</si>
  <si>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</si>
  <si>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</si>
  <si>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</si>
  <si>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</si>
  <si>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</si>
  <si>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</si>
  <si>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</si>
  <si>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</si>
  <si>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</si>
  <si>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</si>
  <si>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</si>
  <si>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</si>
  <si>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</si>
  <si>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</si>
  <si>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</si>
  <si>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</si>
  <si>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</si>
  <si>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</si>
  <si>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</si>
  <si>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</si>
  <si>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</si>
  <si>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</si>
  <si>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</si>
  <si>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</si>
  <si>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</si>
  <si>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</si>
  <si>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</si>
  <si>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</si>
  <si>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</si>
  <si>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</si>
  <si>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</si>
  <si>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</si>
  <si>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</si>
  <si>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</si>
  <si>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</si>
  <si>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</si>
  <si>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</si>
  <si>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</si>
  <si>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</si>
  <si>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</si>
  <si>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</si>
  <si>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</si>
  <si>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</si>
  <si>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</si>
  <si>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</si>
  <si>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</si>
  <si>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</si>
  <si>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</si>
  <si>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</si>
  <si>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</si>
  <si>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</si>
  <si>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</si>
  <si>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</si>
  <si>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</si>
  <si>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</si>
  <si>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</si>
  <si>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</si>
  <si>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</si>
  <si>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</si>
  <si>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</si>
  <si>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</si>
  <si>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</si>
  <si>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</si>
  <si>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</si>
  <si>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</si>
  <si>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</si>
  <si>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</si>
  <si>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</si>
  <si>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</si>
  <si>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</si>
  <si>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</si>
  <si>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</si>
  <si>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</si>
  <si>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</si>
  <si>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</si>
  <si>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</si>
  <si>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</si>
  <si>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</si>
  <si>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</si>
  <si>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</si>
  <si>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</si>
  <si>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</si>
  <si>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</si>
  <si>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</si>
  <si>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</si>
  <si>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</si>
  <si>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</si>
  <si>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</si>
  <si>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</si>
  <si>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</si>
  <si>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</si>
  <si>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</si>
  <si>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</si>
  <si>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</si>
  <si>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</si>
  <si>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</si>
  <si>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</si>
  <si>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</si>
  <si>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</si>
  <si>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</si>
  <si>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</si>
  <si>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</si>
  <si>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</si>
  <si>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</si>
  <si>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</si>
  <si>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</si>
  <si>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</si>
  <si>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</si>
  <si>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</si>
  <si>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</si>
  <si>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</si>
  <si>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</si>
  <si>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</si>
  <si>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</si>
  <si>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</si>
  <si>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</si>
  <si>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</si>
  <si>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</si>
  <si>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</si>
  <si>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</si>
  <si>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</si>
  <si>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</si>
  <si>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</si>
  <si>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</si>
  <si>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</si>
  <si>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</si>
  <si>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</si>
  <si>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</si>
  <si>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</si>
  <si>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</si>
  <si>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</si>
  <si>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</si>
  <si>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</si>
  <si>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</si>
  <si>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</si>
  <si>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</si>
  <si>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</si>
  <si>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</si>
  <si>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</si>
  <si>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</si>
  <si>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</si>
  <si>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</si>
  <si>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</si>
  <si>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</si>
  <si>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</si>
  <si>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</si>
  <si>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</si>
  <si>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</si>
  <si>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</si>
  <si>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</si>
  <si>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</si>
  <si>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</si>
  <si>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</si>
  <si>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</si>
  <si>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</si>
  <si>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</si>
  <si>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</si>
  <si>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</si>
  <si>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</si>
  <si>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</si>
  <si>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</si>
  <si>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</si>
  <si>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</si>
  <si>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</si>
  <si>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</si>
  <si>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</si>
  <si>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</si>
  <si>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</si>
  <si>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</si>
  <si>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</si>
  <si>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</si>
  <si>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</si>
  <si>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</si>
  <si>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</si>
  <si>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</si>
  <si>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</si>
  <si>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</si>
  <si>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</si>
  <si>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</si>
  <si>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</si>
  <si>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</si>
  <si>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</si>
  <si>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</si>
  <si>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</si>
  <si>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</si>
  <si>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</si>
  <si>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</si>
  <si>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</si>
  <si>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</si>
  <si>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</si>
  <si>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</si>
  <si>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</si>
  <si>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</si>
  <si>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</si>
  <si>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</si>
  <si>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</si>
  <si>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</si>
  <si>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</si>
  <si>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</si>
  <si>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</si>
  <si>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</si>
  <si>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</si>
  <si>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</si>
  <si>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</si>
  <si>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</si>
  <si>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</si>
  <si>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</si>
  <si>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</si>
  <si>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</si>
  <si>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</si>
  <si>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</si>
  <si>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</si>
  <si>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</si>
  <si>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</si>
  <si>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</si>
  <si>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</si>
  <si>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</si>
  <si>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</si>
  <si>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</si>
  <si>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</si>
  <si>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</si>
  <si>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</si>
  <si>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</si>
  <si>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</si>
  <si>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</si>
  <si>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</si>
  <si>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</si>
  <si>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</si>
  <si>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</si>
  <si>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</si>
  <si>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</si>
  <si>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</si>
  <si>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</si>
  <si>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</si>
  <si>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</si>
  <si>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</si>
  <si>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</si>
  <si>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</si>
  <si>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</si>
  <si>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</si>
  <si>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</si>
  <si>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</si>
  <si>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</si>
  <si>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</si>
  <si>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</si>
  <si>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</si>
  <si>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</si>
  <si>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</si>
  <si>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</si>
  <si>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</si>
  <si>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</si>
  <si>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</si>
  <si>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</si>
  <si>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</si>
  <si>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</si>
  <si>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</si>
  <si>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</si>
  <si>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</si>
  <si>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</si>
  <si>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</si>
  <si>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</si>
  <si>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</si>
  <si>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</si>
  <si>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</si>
  <si>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</si>
  <si>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</si>
  <si>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</si>
  <si>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</si>
  <si>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</si>
  <si>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</si>
  <si>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</si>
  <si>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</si>
  <si>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</si>
  <si>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</si>
  <si>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</si>
  <si>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</si>
  <si>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</si>
  <si>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</si>
  <si>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</si>
  <si>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</si>
  <si>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</si>
  <si>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</si>
  <si>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</si>
  <si>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</si>
  <si>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</si>
  <si>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</si>
  <si>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</si>
  <si>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</si>
  <si>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</si>
  <si>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</si>
  <si>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</si>
  <si>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</si>
  <si>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</si>
  <si>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</si>
  <si>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</si>
  <si>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</si>
  <si>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</si>
  <si>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</si>
  <si>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</si>
  <si>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</si>
  <si>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</si>
  <si>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</si>
  <si>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</si>
  <si>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</si>
  <si>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</si>
  <si>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</si>
  <si>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</si>
  <si>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</si>
  <si>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</si>
  <si>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</si>
  <si>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</si>
  <si>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</si>
  <si>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</si>
  <si>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</si>
  <si>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</si>
  <si>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</si>
  <si>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</si>
  <si>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</si>
  <si>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</si>
  <si>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</si>
  <si>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</si>
  <si>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</si>
  <si>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</si>
  <si>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</si>
  <si>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</si>
  <si>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</si>
  <si>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</si>
  <si>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</si>
  <si>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</si>
  <si>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</si>
  <si>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</si>
  <si>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</si>
  <si>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</si>
  <si>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</si>
  <si>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</si>
  <si>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</si>
  <si>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</si>
  <si>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</si>
  <si>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</si>
  <si>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</si>
  <si>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</si>
  <si>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</si>
  <si>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</si>
  <si>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</si>
  <si>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</si>
  <si>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</si>
  <si>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</si>
  <si>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</si>
  <si>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</si>
  <si>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</si>
  <si>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</si>
  <si>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</si>
  <si>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</si>
  <si>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</si>
  <si>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</si>
  <si>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</si>
  <si>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</si>
  <si>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</si>
  <si>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</si>
  <si>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</si>
  <si>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</si>
  <si>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</si>
  <si>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</si>
  <si>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</si>
  <si>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</si>
  <si>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</si>
  <si>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</si>
  <si>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</si>
  <si>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</si>
  <si>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</si>
  <si>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</si>
  <si>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</si>
  <si>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</si>
  <si>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</si>
  <si>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</si>
  <si>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</si>
  <si>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</si>
  <si>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</si>
  <si>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</si>
  <si>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</si>
  <si>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</si>
  <si>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</si>
  <si>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</si>
  <si>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</si>
  <si>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</si>
  <si>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</si>
  <si>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</si>
  <si>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</si>
  <si>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</si>
  <si>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</si>
  <si>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</si>
  <si>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</si>
  <si>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</si>
  <si>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</si>
  <si>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</si>
  <si>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</si>
  <si>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</si>
  <si>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</si>
  <si>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</si>
  <si>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</si>
  <si>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</si>
  <si>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</si>
  <si>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</si>
  <si>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</si>
  <si>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</si>
  <si>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</si>
  <si>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</si>
  <si>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</si>
  <si>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</si>
  <si>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</si>
  <si>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</si>
  <si>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</si>
  <si>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</si>
  <si>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</si>
  <si>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</si>
  <si>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</si>
  <si>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</si>
  <si>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</si>
  <si>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</si>
  <si>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</si>
  <si>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</si>
  <si>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</si>
  <si>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</si>
  <si>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</si>
  <si>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</si>
  <si>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</si>
  <si>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</si>
  <si>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</si>
  <si>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</si>
  <si>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</si>
  <si>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</si>
  <si>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</si>
  <si>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</si>
  <si>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</si>
  <si>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</si>
  <si>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</si>
  <si>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</si>
  <si>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</si>
  <si>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</si>
  <si>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</si>
  <si>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</si>
  <si>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</si>
  <si>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</si>
  <si>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</si>
  <si>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</si>
  <si>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</si>
  <si>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</si>
  <si>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</si>
  <si>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</si>
  <si>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</si>
  <si>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</si>
  <si>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</si>
  <si>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</si>
  <si>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</si>
  <si>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</si>
  <si>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</si>
  <si>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</si>
  <si>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</si>
  <si>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</si>
  <si>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</si>
  <si>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</si>
  <si>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</si>
  <si>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</si>
  <si>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</si>
  <si>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</si>
  <si>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</si>
  <si>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</si>
  <si>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</si>
  <si>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</si>
  <si>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</si>
  <si>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</si>
  <si>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</si>
  <si>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</si>
  <si>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</si>
  <si>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</si>
  <si>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</si>
  <si>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</si>
  <si>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</si>
  <si>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</si>
  <si>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</si>
  <si>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</si>
  <si>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</si>
  <si>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</si>
  <si>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</si>
  <si>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</si>
  <si>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</si>
  <si>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</si>
  <si>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</si>
  <si>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</si>
  <si>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</si>
  <si>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</si>
  <si>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</si>
  <si>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</si>
  <si>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</si>
  <si>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</si>
  <si>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</si>
  <si>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</si>
  <si>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</si>
  <si>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</si>
  <si>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</si>
  <si>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</si>
  <si>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</si>
  <si>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</si>
  <si>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</si>
  <si>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</si>
  <si>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</si>
  <si>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</si>
  <si>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</si>
  <si>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</si>
  <si>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</si>
  <si>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</si>
  <si>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</si>
  <si>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</si>
  <si>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</si>
  <si>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</si>
  <si>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</si>
  <si>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</si>
  <si>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</si>
  <si>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</si>
  <si>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</si>
  <si>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</si>
  <si>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</si>
  <si>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</si>
  <si>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</si>
  <si>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</si>
  <si>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</si>
  <si>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</si>
  <si>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</si>
  <si>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</si>
  <si>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</si>
  <si>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</si>
  <si>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</si>
  <si>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</si>
  <si>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</si>
  <si>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</si>
  <si>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</si>
  <si>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</si>
  <si>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</si>
  <si>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</si>
  <si>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</si>
  <si>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</si>
  <si>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</si>
  <si>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</si>
  <si>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</si>
  <si>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</si>
  <si>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</si>
  <si>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</si>
  <si>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</si>
  <si>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</si>
  <si>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</si>
  <si>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</si>
  <si>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</si>
  <si>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</si>
  <si>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</si>
  <si>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</si>
  <si>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</si>
  <si>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</si>
  <si>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</si>
  <si>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</si>
  <si>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</si>
  <si>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</si>
  <si>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</si>
  <si>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</si>
  <si>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</si>
  <si>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</si>
  <si>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</si>
  <si>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</si>
  <si>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</si>
  <si>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</si>
  <si>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</si>
  <si>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</si>
  <si>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</si>
  <si>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</si>
  <si>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</si>
  <si>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</si>
  <si>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</si>
  <si>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</si>
  <si>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</si>
  <si>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</si>
  <si>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</si>
  <si>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</si>
  <si>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</si>
  <si>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</si>
  <si>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</si>
  <si>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</si>
  <si>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</si>
  <si>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</si>
  <si>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</si>
  <si>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</si>
  <si>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</si>
  <si>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</si>
  <si>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</si>
  <si>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</si>
  <si>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</si>
  <si>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</si>
  <si>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</si>
  <si>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</si>
  <si>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</si>
  <si>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</si>
  <si>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</si>
  <si>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</si>
  <si>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</si>
  <si>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</si>
  <si>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</si>
  <si>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</si>
  <si>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</si>
  <si>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</si>
  <si>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</si>
  <si>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</si>
  <si>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</si>
  <si>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</si>
  <si>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</si>
  <si>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</si>
  <si>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</si>
  <si>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</si>
  <si>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</si>
  <si>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</si>
  <si>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</si>
  <si>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</si>
  <si>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</si>
  <si>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</si>
  <si>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</si>
  <si>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</si>
  <si>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</si>
  <si>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</si>
  <si>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</si>
  <si>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</si>
  <si>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</si>
  <si>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</si>
  <si>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</si>
  <si>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</si>
  <si>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</si>
  <si>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</si>
  <si>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</si>
  <si>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</si>
  <si>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</si>
  <si>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</si>
  <si>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</si>
  <si>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</si>
  <si>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</si>
  <si>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</si>
  <si>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</si>
  <si>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</si>
  <si>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</si>
  <si>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</si>
  <si>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</si>
  <si>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</si>
  <si>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</si>
  <si>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</si>
  <si>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</si>
  <si>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</si>
  <si>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</si>
  <si>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</si>
  <si>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</si>
  <si>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</si>
  <si>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</si>
  <si>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</si>
  <si>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</si>
  <si>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</si>
  <si>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</si>
  <si>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</si>
  <si>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</si>
  <si>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</si>
  <si>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</si>
  <si>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</si>
  <si>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</si>
  <si>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</si>
  <si>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</si>
  <si>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</si>
  <si>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</si>
  <si>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</si>
  <si>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</si>
  <si>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</si>
  <si>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</si>
  <si>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</si>
  <si>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</si>
  <si>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</si>
  <si>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</si>
  <si>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</si>
  <si>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</si>
  <si>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</si>
  <si>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</si>
  <si>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</si>
  <si>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</si>
  <si>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</si>
  <si>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</si>
  <si>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</si>
  <si>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</si>
  <si>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</si>
  <si>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</si>
  <si>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</si>
  <si>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</si>
  <si>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</si>
  <si>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</si>
  <si>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</si>
  <si>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</si>
  <si>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</si>
  <si>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</si>
  <si>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</si>
  <si>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</si>
  <si>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</si>
  <si>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</si>
  <si>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</si>
  <si>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</si>
  <si>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</si>
  <si>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</si>
  <si>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</si>
  <si>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</si>
  <si>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</si>
  <si>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</si>
  <si>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</si>
  <si>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</si>
  <si>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</si>
  <si>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</si>
  <si>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</si>
  <si>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</si>
  <si>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</si>
  <si>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</si>
  <si>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</si>
  <si>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</si>
  <si>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</si>
  <si>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</si>
  <si>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</si>
  <si>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</si>
  <si>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</si>
  <si>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</si>
  <si>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</si>
  <si>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</si>
  <si>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</si>
  <si>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</si>
  <si>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</si>
  <si>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</si>
  <si>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</si>
  <si>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</si>
  <si>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</si>
  <si>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</si>
  <si>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</si>
  <si>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</si>
  <si>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</si>
  <si>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</si>
  <si>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</si>
  <si>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</si>
  <si>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</si>
  <si>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</si>
  <si>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</si>
  <si>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</si>
  <si>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</si>
  <si>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</si>
  <si>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</si>
  <si>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</si>
  <si>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</si>
  <si>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</si>
  <si>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</si>
  <si>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</si>
  <si>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</si>
  <si>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</si>
  <si>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</si>
  <si>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</si>
  <si>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</si>
  <si>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</si>
  <si>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</si>
  <si>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</si>
  <si>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</si>
  <si>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</si>
  <si>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</si>
  <si>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</si>
  <si>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</si>
  <si>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</si>
  <si>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</si>
  <si>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</si>
  <si>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</si>
  <si>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</si>
  <si>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</si>
  <si>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</si>
  <si>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</si>
  <si>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</si>
  <si>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</si>
  <si>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</si>
  <si>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</si>
  <si>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</si>
  <si>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</si>
  <si>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</si>
  <si>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</si>
  <si>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</si>
  <si>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</si>
  <si>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</si>
  <si>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</si>
  <si>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</si>
  <si>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</si>
  <si>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</si>
  <si>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</si>
  <si>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</si>
  <si>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</si>
  <si>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</si>
  <si>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</si>
  <si>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</si>
  <si>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</si>
  <si>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</si>
  <si>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</si>
  <si>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</si>
  <si>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</si>
  <si>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</si>
  <si>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</si>
  <si>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</si>
  <si>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</si>
  <si>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</si>
  <si>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</si>
  <si>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</si>
  <si>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</si>
  <si>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</si>
  <si>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</si>
  <si>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</si>
  <si>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</si>
  <si>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</si>
  <si>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</si>
  <si>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</si>
  <si>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</si>
  <si>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</si>
  <si>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</si>
  <si>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</si>
  <si>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</si>
  <si>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</si>
  <si>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</si>
  <si>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</si>
  <si>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</si>
  <si>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</si>
  <si>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</si>
  <si>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</si>
  <si>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</si>
  <si>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</si>
  <si>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</si>
  <si>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</si>
  <si>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</si>
  <si>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</si>
  <si>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</si>
  <si>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</si>
  <si>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</si>
  <si>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</si>
  <si>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</si>
  <si>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</si>
  <si>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</si>
  <si>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</si>
  <si>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</si>
  <si>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</si>
  <si>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</si>
  <si>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</si>
  <si>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</si>
  <si>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</si>
  <si>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</si>
  <si>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</si>
  <si>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</si>
  <si>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</si>
  <si>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</si>
  <si>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</si>
  <si>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</si>
  <si>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</si>
  <si>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</si>
  <si>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</si>
  <si>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</si>
  <si>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</si>
  <si>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</si>
  <si>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</si>
  <si>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</si>
  <si>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</si>
  <si>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</si>
  <si>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</si>
  <si>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</si>
  <si>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</si>
  <si>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</si>
  <si>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</si>
  <si>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</si>
  <si>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</si>
  <si>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</si>
  <si>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</si>
  <si>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</si>
  <si>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</si>
  <si>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</si>
  <si>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</si>
  <si>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</si>
  <si>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</si>
  <si>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</si>
  <si>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</si>
  <si>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</si>
  <si>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</si>
  <si>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</si>
  <si>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</si>
  <si>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</si>
  <si>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</si>
  <si>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</si>
  <si>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</si>
  <si>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</si>
  <si>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</si>
  <si>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</si>
  <si>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</si>
  <si>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</si>
  <si>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</si>
  <si>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</si>
  <si>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</si>
  <si>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</si>
  <si>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</si>
  <si>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</si>
  <si>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</si>
  <si>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</si>
  <si>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</si>
  <si>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</si>
  <si>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</si>
  <si>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</si>
  <si>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</si>
  <si>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</si>
  <si>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</si>
  <si>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</si>
  <si>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</si>
  <si>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</si>
  <si>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</si>
  <si>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</si>
  <si>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</si>
  <si>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</si>
  <si>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</si>
  <si>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</si>
  <si>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</si>
  <si>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</si>
  <si>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</si>
  <si>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</si>
  <si>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</si>
  <si>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</si>
  <si>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</si>
  <si>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</si>
  <si>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</si>
  <si>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</si>
  <si>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</si>
  <si>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</si>
  <si>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</si>
  <si>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</si>
  <si>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</si>
  <si>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</si>
  <si>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</si>
  <si>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</si>
  <si>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</si>
  <si>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</si>
  <si>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</si>
  <si>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</si>
  <si>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</si>
  <si>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</si>
  <si>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</si>
  <si>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</si>
  <si>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</si>
  <si>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</si>
  <si>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</si>
  <si>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</si>
  <si>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</si>
  <si>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</si>
  <si>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</si>
  <si>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</si>
  <si>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</si>
  <si>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</si>
  <si>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</si>
  <si>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</si>
  <si>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</si>
  <si>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</si>
  <si>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</si>
  <si>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</si>
  <si>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</si>
  <si>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</si>
  <si>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</si>
  <si>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</si>
  <si>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</si>
  <si>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</si>
  <si>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</si>
  <si>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</si>
  <si>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</si>
  <si>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</si>
  <si>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</si>
  <si>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</si>
  <si>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</si>
  <si>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</si>
  <si>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</si>
  <si>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</si>
  <si>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</si>
  <si>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</si>
  <si>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</si>
  <si>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</si>
  <si>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</si>
  <si>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</si>
  <si>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</si>
  <si>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</si>
  <si>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</si>
  <si>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</si>
  <si>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</si>
  <si>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</si>
  <si>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</si>
  <si>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</si>
  <si>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</si>
  <si>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</si>
  <si>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</si>
  <si>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</si>
  <si>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</si>
  <si>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</si>
  <si>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</si>
  <si>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</si>
  <si>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</si>
  <si>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</si>
  <si>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</si>
  <si>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</si>
  <si>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</si>
  <si>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</si>
  <si>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</si>
  <si>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</si>
  <si>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</si>
  <si>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</si>
  <si>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</si>
  <si>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</si>
  <si>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</si>
  <si>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</si>
  <si>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</si>
  <si>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</si>
  <si>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</si>
  <si>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</si>
  <si>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</si>
  <si>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</si>
  <si>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</si>
  <si>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</si>
  <si>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</si>
  <si>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</si>
  <si>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</si>
  <si>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</si>
  <si>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</si>
  <si>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</si>
  <si>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</si>
  <si>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</si>
  <si>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</si>
  <si>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</si>
  <si>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</si>
  <si>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</si>
  <si>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</si>
  <si>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</si>
  <si>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</si>
  <si>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</si>
  <si>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</si>
  <si>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</si>
  <si>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</si>
  <si>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</si>
  <si>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</si>
  <si>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</si>
  <si>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</si>
  <si>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</si>
  <si>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</si>
  <si>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</si>
  <si>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</si>
  <si>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</si>
  <si>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</si>
  <si>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</si>
  <si>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</si>
  <si>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</si>
  <si>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</si>
  <si>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</si>
  <si>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</si>
  <si>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</si>
  <si>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</si>
  <si>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</si>
  <si>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</si>
  <si>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</si>
  <si>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</si>
  <si>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</si>
  <si>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</si>
  <si>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</si>
  <si>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</si>
  <si>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</si>
  <si>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</si>
  <si>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</si>
  <si>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</si>
  <si>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</si>
  <si>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</si>
  <si>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</si>
  <si>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</si>
  <si>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</si>
  <si>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</si>
  <si>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</si>
  <si>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</si>
  <si>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</si>
  <si>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</si>
  <si>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</si>
  <si>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</si>
  <si>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</si>
  <si>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</si>
  <si>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</si>
  <si>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</si>
  <si>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</si>
  <si>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</si>
  <si>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</si>
  <si>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</si>
  <si>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</si>
  <si>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</si>
  <si>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</si>
  <si>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</si>
  <si>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</si>
  <si>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</si>
  <si>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</si>
  <si>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</si>
  <si>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</si>
  <si>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</si>
  <si>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</si>
  <si>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</si>
  <si>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</si>
  <si>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</si>
  <si>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</si>
  <si>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</si>
  <si>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</si>
  <si>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</si>
  <si>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</si>
  <si>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</si>
  <si>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</si>
  <si>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</si>
  <si>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</si>
  <si>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</si>
  <si>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</si>
  <si>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</si>
  <si>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</si>
  <si>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</si>
  <si>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</si>
  <si>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</si>
  <si>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</si>
  <si>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</si>
  <si>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</si>
  <si>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</si>
  <si>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</si>
  <si>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</si>
  <si>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</si>
  <si>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</si>
  <si>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</si>
  <si>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</si>
  <si>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</si>
  <si>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</si>
  <si>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</si>
  <si>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</si>
  <si>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</si>
  <si>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</si>
  <si>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</si>
  <si>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</si>
  <si>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</si>
  <si>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</si>
  <si>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</si>
  <si>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</si>
  <si>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</si>
  <si>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</si>
  <si>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</si>
  <si>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</si>
  <si>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</si>
  <si>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</si>
  <si>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</si>
  <si>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</si>
  <si>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</si>
  <si>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</si>
  <si>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</si>
  <si>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</si>
  <si>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</si>
  <si>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</si>
  <si>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</si>
  <si>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</si>
  <si>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</si>
  <si>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</si>
  <si>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</si>
  <si>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</si>
  <si>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</si>
  <si>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</si>
  <si>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</si>
  <si>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</si>
  <si>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</si>
  <si>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</si>
  <si>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</si>
  <si>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</si>
  <si>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</si>
  <si>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</si>
  <si>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</si>
  <si>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</si>
  <si>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</si>
  <si>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</si>
  <si>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</si>
  <si>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</si>
  <si>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</si>
  <si>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</si>
  <si>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</si>
  <si>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</si>
  <si>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</si>
  <si>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</si>
  <si>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</si>
  <si>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</si>
  <si>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</si>
  <si>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</si>
  <si>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</si>
  <si>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</si>
  <si>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</si>
  <si>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</si>
  <si>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</si>
  <si>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</si>
  <si>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</si>
  <si>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</si>
  <si>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</si>
  <si>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</si>
  <si>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</si>
  <si>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</si>
  <si>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</si>
  <si>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</si>
  <si>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</si>
  <si>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</si>
  <si>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</si>
  <si>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</si>
  <si>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</si>
  <si>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</si>
  <si>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</si>
  <si>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</si>
  <si>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</si>
  <si>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</si>
  <si>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</si>
  <si>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</si>
  <si>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</si>
  <si>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</si>
  <si>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</si>
  <si>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</si>
  <si>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</si>
  <si>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</si>
  <si>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</si>
  <si>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</si>
  <si>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</si>
  <si>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</si>
  <si>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</si>
  <si>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</si>
  <si>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</si>
  <si>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</si>
  <si>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</si>
  <si>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</si>
  <si>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</si>
  <si>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</si>
  <si>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</si>
  <si>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</si>
  <si>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</si>
  <si>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</si>
  <si>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</si>
  <si>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</si>
  <si>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</si>
  <si>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</si>
  <si>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</si>
  <si>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</si>
  <si>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</si>
  <si>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</si>
  <si>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</si>
  <si>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</si>
  <si>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</si>
  <si>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</si>
  <si>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</si>
  <si>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</si>
  <si>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</si>
  <si>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</si>
  <si>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</si>
  <si>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</si>
  <si>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</si>
  <si>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</si>
  <si>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</si>
  <si>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</si>
  <si>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</si>
  <si>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</si>
  <si>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</si>
  <si>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</si>
  <si>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</si>
  <si>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</si>
  <si>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</si>
  <si>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</si>
  <si>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</si>
  <si>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</si>
  <si>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</si>
  <si>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</si>
  <si>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</si>
  <si>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</si>
  <si>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</si>
  <si>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</si>
  <si>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</si>
  <si>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</si>
  <si>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</si>
  <si>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</si>
  <si>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</si>
  <si>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</si>
  <si>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</si>
  <si>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</si>
  <si>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</si>
  <si>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</si>
  <si>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</si>
  <si>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</si>
  <si>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</si>
  <si>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</si>
  <si>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</si>
  <si>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</si>
  <si>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</si>
  <si>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</si>
  <si>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</si>
  <si>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</si>
  <si>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</si>
  <si>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</si>
  <si>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</si>
  <si>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</si>
  <si>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</si>
  <si>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</si>
  <si>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</si>
  <si>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</si>
  <si>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</si>
  <si>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</si>
  <si>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</si>
  <si>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</si>
  <si>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</si>
  <si>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</si>
  <si>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</si>
  <si>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</si>
  <si>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</si>
  <si>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</si>
  <si>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</si>
  <si>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</si>
  <si>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</si>
  <si>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</si>
  <si>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</si>
  <si>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</si>
  <si>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</si>
  <si>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</si>
  <si>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</si>
  <si>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</si>
  <si>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</si>
  <si>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</si>
  <si>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</si>
  <si>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</si>
  <si>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</si>
  <si>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</si>
  <si>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</si>
  <si>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</si>
  <si>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</si>
  <si>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</si>
  <si>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</si>
  <si>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</si>
  <si>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</si>
  <si>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</si>
  <si>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</si>
  <si>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</si>
  <si>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</si>
  <si>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</si>
  <si>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</si>
  <si>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</si>
  <si>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</si>
  <si>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</si>
  <si>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</si>
  <si>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</si>
  <si>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</si>
  <si>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</si>
  <si>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</si>
  <si>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</si>
  <si>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</si>
  <si>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</si>
  <si>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</si>
  <si>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</si>
  <si>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</si>
  <si>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</si>
  <si>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</si>
  <si>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</si>
  <si>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</si>
  <si>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</si>
  <si>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</si>
  <si>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</si>
  <si>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</si>
  <si>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</si>
  <si>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</si>
  <si>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</si>
  <si>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</si>
  <si>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</si>
  <si>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</si>
  <si>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</si>
  <si>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</si>
  <si>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</si>
  <si>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</si>
  <si>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</si>
  <si>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</si>
  <si>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</si>
  <si>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</si>
  <si>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</si>
  <si>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</si>
  <si>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</si>
  <si>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</si>
  <si>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</si>
  <si>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</si>
  <si>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</si>
  <si>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</si>
  <si>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</si>
  <si>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</si>
  <si>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</si>
  <si>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</si>
  <si>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</si>
  <si>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</si>
  <si>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</si>
  <si>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</si>
  <si>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</si>
  <si>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</si>
  <si>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</si>
  <si>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</si>
  <si>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</si>
  <si>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</si>
  <si>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</si>
  <si>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</si>
  <si>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</si>
  <si>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</si>
  <si>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</si>
  <si>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</si>
  <si>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</si>
  <si>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</si>
  <si>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</si>
  <si>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</si>
  <si>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</si>
  <si>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</si>
  <si>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</si>
  <si>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</si>
  <si>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</si>
  <si>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</si>
  <si>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</si>
  <si>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</si>
  <si>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</si>
  <si>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</si>
  <si>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</si>
  <si>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</si>
  <si>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</si>
  <si>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</si>
  <si>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</si>
  <si>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</si>
  <si>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</si>
  <si>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</si>
  <si>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</si>
  <si>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</si>
  <si>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</si>
  <si>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</si>
  <si>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</si>
  <si>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</si>
  <si>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</si>
  <si>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</si>
  <si>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</si>
  <si>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</si>
  <si>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</si>
  <si>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</si>
  <si>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</si>
  <si>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</si>
  <si>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</si>
  <si>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</si>
  <si>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</si>
  <si>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</si>
  <si>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</si>
  <si>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</si>
  <si>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</si>
  <si>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</si>
  <si>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</si>
  <si>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</si>
  <si>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</si>
  <si>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</si>
  <si>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</si>
  <si>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</si>
  <si>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</si>
  <si>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</si>
  <si>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</si>
  <si>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</si>
  <si>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</si>
  <si>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</si>
  <si>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</si>
  <si>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</si>
  <si>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</si>
  <si>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</si>
  <si>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</si>
  <si>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</si>
  <si>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</si>
  <si>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</si>
  <si>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</si>
  <si>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</si>
  <si>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</si>
  <si>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</si>
  <si>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</si>
  <si>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</si>
  <si>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</si>
  <si>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</si>
  <si>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</si>
  <si>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</si>
  <si>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</si>
  <si>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</si>
  <si>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</si>
  <si>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</si>
  <si>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</si>
  <si>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</si>
  <si>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</si>
  <si>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</si>
  <si>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</si>
  <si>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</si>
  <si>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</si>
  <si>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</si>
  <si>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</si>
  <si>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</si>
  <si>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</si>
  <si>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</si>
  <si>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</si>
  <si>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</si>
  <si>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</si>
  <si>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</si>
  <si>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</si>
  <si>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</si>
  <si>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</si>
  <si>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</si>
  <si>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</si>
  <si>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</si>
  <si>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</si>
  <si>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</si>
  <si>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</si>
  <si>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</si>
  <si>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</si>
  <si>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</si>
  <si>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</si>
  <si>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</si>
  <si>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</si>
  <si>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</si>
  <si>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</si>
  <si>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</si>
  <si>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</si>
  <si>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</si>
  <si>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</si>
  <si>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</si>
  <si>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</si>
  <si>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</si>
  <si>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</si>
  <si>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</si>
  <si>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</si>
  <si>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</si>
  <si>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</si>
  <si>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</si>
  <si>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</si>
  <si>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</si>
  <si>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</si>
  <si>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</si>
  <si>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</si>
  <si>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</si>
  <si>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</si>
  <si>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</si>
  <si>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</si>
  <si>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</si>
  <si>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</si>
  <si>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</si>
  <si>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</si>
  <si>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</si>
  <si>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</si>
  <si>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</si>
  <si>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</si>
  <si>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</si>
  <si>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</si>
  <si>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</si>
  <si>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</si>
  <si>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</si>
  <si>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</si>
  <si>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</si>
  <si>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</si>
  <si>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</si>
  <si>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</si>
  <si>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</si>
  <si>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</si>
  <si>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</si>
  <si>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</si>
  <si>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</si>
  <si>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</si>
  <si>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</si>
  <si>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</si>
  <si>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</si>
  <si>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</si>
  <si>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</si>
  <si>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</si>
  <si>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</si>
  <si>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</si>
  <si>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</si>
  <si>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</si>
  <si>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</si>
  <si>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</si>
  <si>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</si>
  <si>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</si>
  <si>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</si>
  <si>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</si>
  <si>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</si>
  <si>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</si>
  <si>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</si>
  <si>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</si>
  <si>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</si>
  <si>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</si>
  <si>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</si>
  <si>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</si>
  <si>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</si>
  <si>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</si>
  <si>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</si>
  <si>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</si>
  <si>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</si>
  <si>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</si>
  <si>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</si>
  <si>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</si>
  <si>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</si>
  <si>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</si>
  <si>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</si>
  <si>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</si>
  <si>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</si>
  <si>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</si>
  <si>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</si>
  <si>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</si>
  <si>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</si>
  <si>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</si>
  <si>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</si>
  <si>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</si>
  <si>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</si>
  <si>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</si>
  <si>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</si>
  <si>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</si>
  <si>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</si>
  <si>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</si>
  <si>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</si>
  <si>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</si>
  <si>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</si>
  <si>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</si>
  <si>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</si>
  <si>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</si>
  <si>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</si>
  <si>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</si>
  <si>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</si>
  <si>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</si>
  <si>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</si>
  <si>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</si>
  <si>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</si>
  <si>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</si>
  <si>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</si>
  <si>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</si>
  <si>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</si>
  <si>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</si>
  <si>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</si>
  <si>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</si>
  <si>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</si>
  <si>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</si>
  <si>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</si>
  <si>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</si>
  <si>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</si>
  <si>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</si>
  <si>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</si>
  <si>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</si>
  <si>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</si>
  <si>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</si>
  <si>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</si>
  <si>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</si>
  <si>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</si>
  <si>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</si>
  <si>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</si>
  <si>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</si>
  <si>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</si>
  <si>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</si>
  <si>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</si>
  <si>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</si>
  <si>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</si>
  <si>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</si>
  <si>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</si>
  <si>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</si>
  <si>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</si>
  <si>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</si>
  <si>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</si>
  <si>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</si>
  <si>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</si>
  <si>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</si>
  <si>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</si>
  <si>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</si>
  <si>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</si>
  <si>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</si>
  <si>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</si>
  <si>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</si>
  <si>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</si>
  <si>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</si>
  <si>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</si>
  <si>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</si>
  <si>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</si>
  <si>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</si>
  <si>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</si>
  <si>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</si>
  <si>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</si>
  <si>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</si>
  <si>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</si>
  <si>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</si>
  <si>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</si>
  <si>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</si>
  <si>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</si>
  <si>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</si>
  <si>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</si>
  <si>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</si>
  <si>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</si>
  <si>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</si>
  <si>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</si>
  <si>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</si>
  <si>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</si>
  <si>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</si>
  <si>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</si>
  <si>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</si>
  <si>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</si>
  <si>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</si>
  <si>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</si>
  <si>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</si>
  <si>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</si>
  <si>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</si>
  <si>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</si>
  <si>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</si>
  <si>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</si>
  <si>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</si>
  <si>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</si>
  <si>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</si>
  <si>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</si>
  <si>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</si>
  <si>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</si>
  <si>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</si>
  <si>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</si>
  <si>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</si>
  <si>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</si>
  <si>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</si>
  <si>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</si>
  <si>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</si>
  <si>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</si>
  <si>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</si>
  <si>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</si>
  <si>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</si>
  <si>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</si>
  <si>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</si>
  <si>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</si>
  <si>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</si>
  <si>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</si>
  <si>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</si>
  <si>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</si>
  <si>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</si>
  <si>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</si>
  <si>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</si>
  <si>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</si>
  <si>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</si>
  <si>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</si>
  <si>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</si>
  <si>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</si>
  <si>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</si>
  <si>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</si>
  <si>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</si>
  <si>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</si>
  <si>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</si>
  <si>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</si>
  <si>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</si>
  <si>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</si>
  <si>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</si>
  <si>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</si>
  <si>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</si>
  <si>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</si>
  <si>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</si>
  <si>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</si>
  <si>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</si>
  <si>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</si>
  <si>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</si>
  <si>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</si>
  <si>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</si>
  <si>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</si>
  <si>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</si>
  <si>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</si>
  <si>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</si>
  <si>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</si>
  <si>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</si>
  <si>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</si>
  <si>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</si>
  <si>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</si>
  <si>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</si>
  <si>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</si>
  <si>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</si>
  <si>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</si>
  <si>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</si>
  <si>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</si>
  <si>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</si>
  <si>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</si>
  <si>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</si>
  <si>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</si>
  <si>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</si>
  <si>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</si>
  <si>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</si>
  <si>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</si>
  <si>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</si>
  <si>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</si>
  <si>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</si>
  <si>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</si>
  <si>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</si>
  <si>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</si>
  <si>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</si>
  <si>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</si>
  <si>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</si>
  <si>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</si>
  <si>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</si>
  <si>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</si>
  <si>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</si>
  <si>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</si>
  <si>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</si>
  <si>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</si>
  <si>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</si>
  <si>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</si>
  <si>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</si>
  <si>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</si>
  <si>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</si>
  <si>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</si>
  <si>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</si>
  <si>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</si>
  <si>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</si>
  <si>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</si>
  <si>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</si>
  <si>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</si>
  <si>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</si>
  <si>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</si>
  <si>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</si>
  <si>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</si>
  <si>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</si>
  <si>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</si>
  <si>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</si>
  <si>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</si>
  <si>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</si>
  <si>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</si>
  <si>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</si>
  <si>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</si>
  <si>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</si>
  <si>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</si>
  <si>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</si>
  <si>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</si>
  <si>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</si>
  <si>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</si>
  <si>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</si>
  <si>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</si>
  <si>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</si>
  <si>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</si>
  <si>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</si>
  <si>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</si>
  <si>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</si>
  <si>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</si>
  <si>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</si>
  <si>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</si>
  <si>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</si>
  <si>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</si>
  <si>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</si>
  <si>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</si>
  <si>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</si>
  <si>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</si>
  <si>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</si>
  <si>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</si>
  <si>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</si>
  <si>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</si>
  <si>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</si>
  <si>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</si>
  <si>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</si>
  <si>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</si>
  <si>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</si>
  <si>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</si>
  <si>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</si>
  <si>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</si>
  <si>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</si>
  <si>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</si>
  <si>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</si>
  <si>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</si>
  <si>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</si>
  <si>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</si>
  <si>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</si>
  <si>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</si>
  <si>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</si>
  <si>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</si>
  <si>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</si>
  <si>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</si>
  <si>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</si>
  <si>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</si>
  <si>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</si>
  <si>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</si>
  <si>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</si>
  <si>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</si>
  <si>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</si>
  <si>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</si>
  <si>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</si>
  <si>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</si>
  <si>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</si>
  <si>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</si>
  <si>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</si>
  <si>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</si>
  <si>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</si>
  <si>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</si>
  <si>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</si>
  <si>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</si>
  <si>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</si>
  <si>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</si>
  <si>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</si>
  <si>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</si>
  <si>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</si>
  <si>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</si>
  <si>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</si>
  <si>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</si>
  <si>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</si>
  <si>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</si>
  <si>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</si>
  <si>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</si>
  <si>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</si>
  <si>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</si>
  <si>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</si>
  <si>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</si>
  <si>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</si>
  <si>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</si>
  <si>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</si>
  <si>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</si>
  <si>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</si>
  <si>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</si>
  <si>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</si>
  <si>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</si>
  <si>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</si>
  <si>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</si>
  <si>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</si>
  <si>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</si>
  <si>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</si>
  <si>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</si>
  <si>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</si>
  <si>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</si>
  <si>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</si>
  <si>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</si>
  <si>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</si>
  <si>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</si>
  <si>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</si>
  <si>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</si>
  <si>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</si>
  <si>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</si>
  <si>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</si>
  <si>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</si>
  <si>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</si>
  <si>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</si>
  <si>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</si>
  <si>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</si>
  <si>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</si>
  <si>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</si>
  <si>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</si>
  <si>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</si>
  <si>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</si>
  <si>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</si>
  <si>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</si>
  <si>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</si>
  <si>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</si>
  <si>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</si>
  <si>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</si>
  <si>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</si>
  <si>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</si>
  <si>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</si>
  <si>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</si>
  <si>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</si>
  <si>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</si>
  <si>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</si>
  <si>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</si>
  <si>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</si>
  <si>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</si>
  <si>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</si>
  <si>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</si>
  <si>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</si>
  <si>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</si>
  <si>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</si>
  <si>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</si>
  <si>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</si>
  <si>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</si>
  <si>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</si>
  <si>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</si>
  <si>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</si>
  <si>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</si>
  <si>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</si>
  <si>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</si>
  <si>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</si>
  <si>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</si>
  <si>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</si>
  <si>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</si>
  <si>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</si>
  <si>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</si>
  <si>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</si>
  <si>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</si>
  <si>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</si>
  <si>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</si>
  <si>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</si>
  <si>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</si>
  <si>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</si>
  <si>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</si>
  <si>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</si>
  <si>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</si>
  <si>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</si>
  <si>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</si>
  <si>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</si>
  <si>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</si>
  <si>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</si>
  <si>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</si>
  <si>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</si>
  <si>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</si>
  <si>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</si>
  <si>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</si>
  <si>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</si>
  <si>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</si>
  <si>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</si>
  <si>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</si>
  <si>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</si>
  <si>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</si>
  <si>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</si>
  <si>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</si>
  <si>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</si>
  <si>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</si>
  <si>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</si>
  <si>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</si>
  <si>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</si>
  <si>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</si>
  <si>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</si>
  <si>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</si>
  <si>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</si>
  <si>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</si>
  <si>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</si>
  <si>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</si>
  <si>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</si>
  <si>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</si>
  <si>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</si>
  <si>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</si>
  <si>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</si>
  <si>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</si>
  <si>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</si>
  <si>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</si>
  <si>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</si>
  <si>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</si>
  <si>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</si>
  <si>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</si>
  <si>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</si>
  <si>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</si>
  <si>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</si>
  <si>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</si>
  <si>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</si>
  <si>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</si>
  <si>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</si>
  <si>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</si>
  <si>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</si>
  <si>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</si>
  <si>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</si>
  <si>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</si>
  <si>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</si>
  <si>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</si>
  <si>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</si>
  <si>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</si>
  <si>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</si>
  <si>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</si>
  <si>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</si>
  <si>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</si>
  <si>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</si>
  <si>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</si>
  <si>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</si>
  <si>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</si>
  <si>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</si>
  <si>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</si>
  <si>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</si>
  <si>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</si>
  <si>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</si>
  <si>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</si>
  <si>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</si>
  <si>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</si>
  <si>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</si>
  <si>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</si>
  <si>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</si>
  <si>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</si>
  <si>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</si>
  <si>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</si>
  <si>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</si>
  <si>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</si>
  <si>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</si>
  <si>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</si>
  <si>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</si>
  <si>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</si>
  <si>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</si>
  <si>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</si>
  <si>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</si>
  <si>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</si>
  <si>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</si>
  <si>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</si>
  <si>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</si>
  <si>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</si>
  <si>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</si>
  <si>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</si>
  <si>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</si>
  <si>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</si>
  <si>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</si>
  <si>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</si>
  <si>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</si>
  <si>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</si>
  <si>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</si>
  <si>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</si>
  <si>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</si>
  <si>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</si>
  <si>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</si>
  <si>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</si>
  <si>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</si>
  <si>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</si>
  <si>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</si>
  <si>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</si>
  <si>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</si>
  <si>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</si>
  <si>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</si>
  <si>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</si>
  <si>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</si>
  <si>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</si>
  <si>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</si>
  <si>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</si>
  <si>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</si>
  <si>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</si>
  <si>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</si>
  <si>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</si>
  <si>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</si>
  <si>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</si>
  <si>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</si>
  <si>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</si>
  <si>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</si>
  <si>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</si>
  <si>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</si>
  <si>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</si>
  <si>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</si>
  <si>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</si>
  <si>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</si>
  <si>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</si>
  <si>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</si>
  <si>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</si>
  <si>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</si>
  <si>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</si>
  <si>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</si>
  <si>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</si>
  <si>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</si>
  <si>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</si>
  <si>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</si>
  <si>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</si>
  <si>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</si>
  <si>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</si>
  <si>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</si>
  <si>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</si>
  <si>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</si>
  <si>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</si>
  <si>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</si>
  <si>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</si>
  <si>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</si>
  <si>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</si>
  <si>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</si>
  <si>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</si>
  <si>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</si>
  <si>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</si>
  <si>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</si>
  <si>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</si>
  <si>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</si>
  <si>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</si>
  <si>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</si>
  <si>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</si>
  <si>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</si>
  <si>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</si>
  <si>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</si>
  <si>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</si>
  <si>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</si>
  <si>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</si>
  <si>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</si>
  <si>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</si>
  <si>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</si>
  <si>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</si>
  <si>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</si>
  <si>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</si>
  <si>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</si>
  <si>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</si>
  <si>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</si>
  <si>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</si>
  <si>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</si>
  <si>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</si>
  <si>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</si>
  <si>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</si>
  <si>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</si>
  <si>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</si>
  <si>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</si>
  <si>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</si>
  <si>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</si>
  <si>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</si>
  <si>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</si>
  <si>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</si>
  <si>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</si>
  <si>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</si>
  <si>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</si>
  <si>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</si>
  <si>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</si>
  <si>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</si>
  <si>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</si>
  <si>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</si>
  <si>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</si>
  <si>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</si>
  <si>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</si>
  <si>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</si>
  <si>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</si>
  <si>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</si>
  <si>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</si>
  <si>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</si>
  <si>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</si>
  <si>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</si>
  <si>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</si>
  <si>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</si>
  <si>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</si>
  <si>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</si>
  <si>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</si>
  <si>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</si>
  <si>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</si>
  <si>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</si>
  <si>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</si>
  <si>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</si>
  <si>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</si>
  <si>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</si>
  <si>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</si>
  <si>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</si>
  <si>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</si>
  <si>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</si>
  <si>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</si>
  <si>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</si>
  <si>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</si>
  <si>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</si>
  <si>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</si>
  <si>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</si>
  <si>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</si>
  <si>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</si>
  <si>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</si>
  <si>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</si>
  <si>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</si>
  <si>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</si>
  <si>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</si>
  <si>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</si>
  <si>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</si>
  <si>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</si>
  <si>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</si>
  <si>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</si>
  <si>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</si>
  <si>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</si>
  <si>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</si>
  <si>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</si>
  <si>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</si>
  <si>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</si>
  <si>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</si>
  <si>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</si>
  <si>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</si>
  <si>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</si>
  <si>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</si>
  <si>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</si>
  <si>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</si>
  <si>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</si>
  <si>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</si>
  <si>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</si>
  <si>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</si>
  <si>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</si>
  <si>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</si>
  <si>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</si>
  <si>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</si>
  <si>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</si>
  <si>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</si>
  <si>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</si>
  <si>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</si>
  <si>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</si>
  <si>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</si>
  <si>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</si>
  <si>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</si>
  <si>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</si>
  <si>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</si>
  <si>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</si>
  <si>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</si>
  <si>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</si>
  <si>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</si>
  <si>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</si>
  <si>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</si>
  <si>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</si>
  <si>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</si>
  <si>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</si>
  <si>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</si>
  <si>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</si>
  <si>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</si>
  <si>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</si>
  <si>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</si>
  <si>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</si>
  <si>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</si>
  <si>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</si>
  <si>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</si>
  <si>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</si>
  <si>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</si>
  <si>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</si>
  <si>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</si>
  <si>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</si>
  <si>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</si>
  <si>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</si>
  <si>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</si>
  <si>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</si>
  <si>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</si>
  <si>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</si>
  <si>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</si>
  <si>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</si>
  <si>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</si>
  <si>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</si>
  <si>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</si>
  <si>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</si>
  <si>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</si>
  <si>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</si>
  <si>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</si>
  <si>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</si>
  <si>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</si>
  <si>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</si>
  <si>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</si>
  <si>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</si>
  <si>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</si>
  <si>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</si>
  <si>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</si>
  <si>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</si>
  <si>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</si>
  <si>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</si>
  <si>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</si>
  <si>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</si>
  <si>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</si>
  <si>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</si>
  <si>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</si>
  <si>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</si>
  <si>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</si>
  <si>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</si>
  <si>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</si>
  <si>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</si>
  <si>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</si>
  <si>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</si>
  <si>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</si>
  <si>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</si>
  <si>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</si>
  <si>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</si>
  <si>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</si>
  <si>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</si>
  <si>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</si>
  <si>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</si>
  <si>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</si>
  <si>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</si>
  <si>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</si>
  <si>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</si>
  <si>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</si>
  <si>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</si>
  <si>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</si>
  <si>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</si>
  <si>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</si>
  <si>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</si>
  <si>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</si>
  <si>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</si>
  <si>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</si>
  <si>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</si>
  <si>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</si>
  <si>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</si>
  <si>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</si>
  <si>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</si>
  <si>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</si>
  <si>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</si>
  <si>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</si>
  <si>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</si>
  <si>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</si>
  <si>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</si>
  <si>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</si>
  <si>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</si>
  <si>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</si>
  <si>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</si>
  <si>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</si>
  <si>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</si>
  <si>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</si>
  <si>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</si>
  <si>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</si>
  <si>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</si>
  <si>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</si>
  <si>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</si>
  <si>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</si>
  <si>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</si>
  <si>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</si>
  <si>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</si>
  <si>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</si>
  <si>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</si>
  <si>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</si>
  <si>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</si>
  <si>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</si>
  <si>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</si>
  <si>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</si>
  <si>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</si>
  <si>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</si>
  <si>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</si>
  <si>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</si>
  <si>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</si>
  <si>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</si>
  <si>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</si>
  <si>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</si>
  <si>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</si>
  <si>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</si>
  <si>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</si>
  <si>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</si>
  <si>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</si>
  <si>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</si>
  <si>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</si>
  <si>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</si>
  <si>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</si>
  <si>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</si>
  <si>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</si>
  <si>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</si>
  <si>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</si>
  <si>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</si>
  <si>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</si>
  <si>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</si>
  <si>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</si>
  <si>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</si>
  <si>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</si>
  <si>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</si>
  <si>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</si>
  <si>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</si>
  <si>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</si>
  <si>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</si>
  <si>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</si>
  <si>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</si>
  <si>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</si>
  <si>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</si>
  <si>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</si>
  <si>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</si>
  <si>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</si>
  <si>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</si>
  <si>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</si>
  <si>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</si>
  <si>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</si>
  <si>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</si>
  <si>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</si>
  <si>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</si>
  <si>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</si>
  <si>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</si>
  <si>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</si>
  <si>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</si>
  <si>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</si>
  <si>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</si>
  <si>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</si>
  <si>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</si>
  <si>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</si>
  <si>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</si>
  <si>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</si>
  <si>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</si>
  <si>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</si>
  <si>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</si>
  <si>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</si>
  <si>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</si>
  <si>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</si>
  <si>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</si>
  <si>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</si>
  <si>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</si>
  <si>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</si>
  <si>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</si>
  <si>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</si>
  <si>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</si>
  <si>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</si>
  <si>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</si>
  <si>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</si>
  <si>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</si>
  <si>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</si>
  <si>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</si>
  <si>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</si>
  <si>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</si>
  <si>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</si>
  <si>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</si>
  <si>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</si>
  <si>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</si>
  <si>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</si>
  <si>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</si>
  <si>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</si>
  <si>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</si>
  <si>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</si>
  <si>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</si>
  <si>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</si>
  <si>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</si>
  <si>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</si>
  <si>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</si>
  <si>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</si>
  <si>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</si>
  <si>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</si>
  <si>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</si>
  <si>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</si>
  <si>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</si>
  <si>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</si>
  <si>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</si>
  <si>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</si>
  <si>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</si>
  <si>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</si>
  <si>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</si>
  <si>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</si>
  <si>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</si>
  <si>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</si>
  <si>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</si>
  <si>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</si>
  <si>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</si>
  <si>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</si>
  <si>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</si>
  <si>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</si>
  <si>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</si>
  <si>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</si>
  <si>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</si>
  <si>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</si>
  <si>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</si>
  <si>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</si>
  <si>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</si>
  <si>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</si>
  <si>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</si>
  <si>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</si>
  <si>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</si>
  <si>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</si>
  <si>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</si>
  <si>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</si>
  <si>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</si>
  <si>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</si>
  <si>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</si>
  <si>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</si>
  <si>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</si>
  <si>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</si>
  <si>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</si>
  <si>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</si>
  <si>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</si>
  <si>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</si>
  <si>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</si>
  <si>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</si>
  <si>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</si>
  <si>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</si>
  <si>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</si>
  <si>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</si>
  <si>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</si>
  <si>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</si>
  <si>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</si>
  <si>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</si>
  <si>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</si>
  <si>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</si>
  <si>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</si>
  <si>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</si>
  <si>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</si>
  <si>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</si>
  <si>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</si>
  <si>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</si>
  <si>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</si>
  <si>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</si>
  <si>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</si>
  <si>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</si>
  <si>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</si>
  <si>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</si>
  <si>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</si>
  <si>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</si>
  <si>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</si>
  <si>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</si>
  <si>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</si>
  <si>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</si>
  <si>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</si>
  <si>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</si>
  <si>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</si>
  <si>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</si>
  <si>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</si>
  <si>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</si>
  <si>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</si>
  <si>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</si>
  <si>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</si>
  <si>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</si>
  <si>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</si>
  <si>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</si>
  <si>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</si>
  <si>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</si>
  <si>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</si>
  <si>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</si>
  <si>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</si>
  <si>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</si>
  <si>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</si>
  <si>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</si>
  <si>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</si>
  <si>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</si>
  <si>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</si>
  <si>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</si>
  <si>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</si>
  <si>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</si>
  <si>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</si>
  <si>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</si>
  <si>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</si>
  <si>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</si>
  <si>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</si>
  <si>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</si>
  <si>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</si>
  <si>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</si>
  <si>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</si>
  <si>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</si>
  <si>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</si>
  <si>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</si>
  <si>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</si>
  <si>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</si>
  <si>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</si>
  <si>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</si>
  <si>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</si>
  <si>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</si>
  <si>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</si>
  <si>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</si>
  <si>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</si>
  <si>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</si>
  <si>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</si>
  <si>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</si>
  <si>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</si>
  <si>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</si>
  <si>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</si>
  <si>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</si>
  <si>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</si>
  <si>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</si>
  <si>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</si>
  <si>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</si>
  <si>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</si>
  <si>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</si>
  <si>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</si>
  <si>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</si>
  <si>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</si>
  <si>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</si>
  <si>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</si>
  <si>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</si>
  <si>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</si>
  <si>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</si>
  <si>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</si>
  <si>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</si>
  <si>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</si>
  <si>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</si>
  <si>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</si>
  <si>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</si>
  <si>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</si>
  <si>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</si>
  <si>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</si>
  <si>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</si>
  <si>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</si>
  <si>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</si>
  <si>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</si>
  <si>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</si>
  <si>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</si>
  <si>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</si>
  <si>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</si>
  <si>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</si>
  <si>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</si>
  <si>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</si>
  <si>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</si>
  <si>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</si>
  <si>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</si>
  <si>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</si>
  <si>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</si>
  <si>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</si>
  <si>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</si>
  <si>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</si>
  <si>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</si>
  <si>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</si>
  <si>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</si>
  <si>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</si>
  <si>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</si>
  <si>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</si>
  <si>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</si>
  <si>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</si>
  <si>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</si>
  <si>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</si>
  <si>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</si>
  <si>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</si>
  <si>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</si>
  <si>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</si>
  <si>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</si>
  <si>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</si>
  <si>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</si>
  <si>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</si>
  <si>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</si>
  <si>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</si>
  <si>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</si>
  <si>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</si>
  <si>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</si>
  <si>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</si>
  <si>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</si>
  <si>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</si>
  <si>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</si>
  <si>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</si>
  <si>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</si>
  <si>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</si>
  <si>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</si>
  <si>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</si>
  <si>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</si>
  <si>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</si>
  <si>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</si>
  <si>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</si>
  <si>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</si>
  <si>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</si>
  <si>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</si>
  <si>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</si>
  <si>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</si>
  <si>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</si>
  <si>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</si>
  <si>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</si>
  <si>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</si>
  <si>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</si>
  <si>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</si>
  <si>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</si>
  <si>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</si>
  <si>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</si>
  <si>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</si>
  <si>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</si>
  <si>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</si>
  <si>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</si>
  <si>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</si>
  <si>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</si>
  <si>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</si>
  <si>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</si>
  <si>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</si>
  <si>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</si>
  <si>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</si>
  <si>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</si>
  <si>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</si>
  <si>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</si>
  <si>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</si>
  <si>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</si>
  <si>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</si>
  <si>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</si>
  <si>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</si>
  <si>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</si>
  <si>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</si>
  <si>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</si>
  <si>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</si>
  <si>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</si>
  <si>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</si>
  <si>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</si>
  <si>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</si>
  <si>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</si>
  <si>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</si>
  <si>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</si>
  <si>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</si>
  <si>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</si>
  <si>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</si>
  <si>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</si>
  <si>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</si>
  <si>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</si>
  <si>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</si>
  <si>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</si>
  <si>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</si>
  <si>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</si>
  <si>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</si>
  <si>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</si>
  <si>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</si>
  <si>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</si>
  <si>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</si>
  <si>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</si>
  <si>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</si>
  <si>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</si>
  <si>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</si>
  <si>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</si>
  <si>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</si>
  <si>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</si>
  <si>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</si>
  <si>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</si>
  <si>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</si>
  <si>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</si>
  <si>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</si>
  <si>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</si>
  <si>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</si>
  <si>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</si>
  <si>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</si>
  <si>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</si>
  <si>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</si>
  <si>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</si>
  <si>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</si>
  <si>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</si>
  <si>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</si>
  <si>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</si>
  <si>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</si>
  <si>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</si>
  <si>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</si>
  <si>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</si>
  <si>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</si>
  <si>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</si>
  <si>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</si>
  <si>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</si>
  <si>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</si>
  <si>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</si>
  <si>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</si>
  <si>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</si>
  <si>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</si>
  <si>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</si>
  <si>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</si>
  <si>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</si>
  <si>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</si>
  <si>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</si>
  <si>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</si>
  <si>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</si>
  <si>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</si>
  <si>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</si>
  <si>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</si>
  <si>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</si>
  <si>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</si>
  <si>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</si>
  <si>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</si>
  <si>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</si>
  <si>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</si>
  <si>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</si>
  <si>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</si>
  <si>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</si>
  <si>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</si>
  <si>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</si>
  <si>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</si>
  <si>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</si>
  <si>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</si>
  <si>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</si>
  <si>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</si>
  <si>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</si>
  <si>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</si>
  <si>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</si>
  <si>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</si>
  <si>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</si>
  <si>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</si>
  <si>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</si>
  <si>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</si>
  <si>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</si>
  <si>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</si>
  <si>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</si>
  <si>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</si>
  <si>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</si>
  <si>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</si>
  <si>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</si>
  <si>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</si>
  <si>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</si>
  <si>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</si>
  <si>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</si>
  <si>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</si>
  <si>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</si>
  <si>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</si>
  <si>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</si>
  <si>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</si>
  <si>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</si>
  <si>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</si>
  <si>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</si>
  <si>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</si>
  <si>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</si>
  <si>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</si>
  <si>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</si>
  <si>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</si>
  <si>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</si>
  <si>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</si>
  <si>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</si>
  <si>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</si>
  <si>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</si>
  <si>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</si>
  <si>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</si>
  <si>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</si>
  <si>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</si>
  <si>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</si>
  <si>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</si>
  <si>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</si>
  <si>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</si>
  <si>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</si>
  <si>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</si>
  <si>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</si>
  <si>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</si>
  <si>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</si>
  <si>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</si>
  <si>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</si>
  <si>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</si>
  <si>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</si>
  <si>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</si>
  <si>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</si>
  <si>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</si>
  <si>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</si>
  <si>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</si>
  <si>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</si>
  <si>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</si>
  <si>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</si>
  <si>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</si>
  <si>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</si>
  <si>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</si>
  <si>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</si>
  <si>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</si>
  <si>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</si>
  <si>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</si>
  <si>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</si>
  <si>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</si>
  <si>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</si>
  <si>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</si>
  <si>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</si>
  <si>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</si>
  <si>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</si>
  <si>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</si>
  <si>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</si>
  <si>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</si>
  <si>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</si>
  <si>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</si>
  <si>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</si>
  <si>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</si>
  <si>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</si>
  <si>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</si>
  <si>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</si>
  <si>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</si>
  <si>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</si>
  <si>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</si>
  <si>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</si>
  <si>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</si>
  <si>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</si>
  <si>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</si>
  <si>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</si>
  <si>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</si>
  <si>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</si>
  <si>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</si>
  <si>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</si>
  <si>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</si>
  <si>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</si>
  <si>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</si>
  <si>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</si>
  <si>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</si>
  <si>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</si>
  <si>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</si>
  <si>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</si>
  <si>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</si>
  <si>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</si>
  <si>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</si>
  <si>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</si>
  <si>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</si>
  <si>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</si>
  <si>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</si>
  <si>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</si>
  <si>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</si>
  <si>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</si>
  <si>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</si>
  <si>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</si>
  <si>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</si>
  <si>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</si>
  <si>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</si>
  <si>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</si>
  <si>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</si>
  <si>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</si>
  <si>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</si>
  <si>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</si>
  <si>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</si>
  <si>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</si>
  <si>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</si>
  <si>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</si>
  <si>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</si>
  <si>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</si>
  <si>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</si>
  <si>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</si>
  <si>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</si>
  <si>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</si>
  <si>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</si>
  <si>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</si>
  <si>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</si>
  <si>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</si>
  <si>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</si>
  <si>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</si>
  <si>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</si>
  <si>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</si>
  <si>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</si>
  <si>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</si>
  <si>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</si>
  <si>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</si>
  <si>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</si>
  <si>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</si>
  <si>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</si>
  <si>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</si>
  <si>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</si>
  <si>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</si>
  <si>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</si>
  <si>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</si>
  <si>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</si>
  <si>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</si>
  <si>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</si>
  <si>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</si>
  <si>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</si>
  <si>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</si>
  <si>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</si>
  <si>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</si>
  <si>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</si>
  <si>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</si>
  <si>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</si>
  <si>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</si>
  <si>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</si>
  <si>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</si>
  <si>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</si>
  <si>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</si>
  <si>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</si>
  <si>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</si>
  <si>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</si>
  <si>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</si>
  <si>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</si>
  <si>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</si>
  <si>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</si>
  <si>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</si>
  <si>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</si>
  <si>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</si>
  <si>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</si>
  <si>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</si>
  <si>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</si>
  <si>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</si>
  <si>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</si>
  <si>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</si>
  <si>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</si>
  <si>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</si>
  <si>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</si>
  <si>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</si>
  <si>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</si>
  <si>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</si>
  <si>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</si>
  <si>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</si>
  <si>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</si>
  <si>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</si>
  <si>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</si>
  <si>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</si>
  <si>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</si>
  <si>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</si>
  <si>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</si>
  <si>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</si>
  <si>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</si>
  <si>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</si>
  <si>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</si>
  <si>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</si>
  <si>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</si>
  <si>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</si>
  <si>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</si>
  <si>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</si>
  <si>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</si>
  <si>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</si>
  <si>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</si>
  <si>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</si>
  <si>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</si>
  <si>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</si>
  <si>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</si>
  <si>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</si>
  <si>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</si>
  <si>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</si>
  <si>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</si>
  <si>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</si>
  <si>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</si>
  <si>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</si>
  <si>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</si>
  <si>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</si>
  <si>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</si>
  <si>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</si>
  <si>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</si>
  <si>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</si>
  <si>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</si>
  <si>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</si>
  <si>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</si>
  <si>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</si>
  <si>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</si>
  <si>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</si>
  <si>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</si>
  <si>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</si>
  <si>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</si>
  <si>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</si>
  <si>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</si>
  <si>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</si>
  <si>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</si>
  <si>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</si>
  <si>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</si>
  <si>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</si>
  <si>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</si>
  <si>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</si>
  <si>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</si>
  <si>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</si>
  <si>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</si>
  <si>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</si>
  <si>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</si>
  <si>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</si>
  <si>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</si>
  <si>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</si>
  <si>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</si>
  <si>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</si>
  <si>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</si>
  <si>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</si>
  <si>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</si>
  <si>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</si>
  <si>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</si>
  <si>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</si>
  <si>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</si>
  <si>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</si>
  <si>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</si>
  <si>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</si>
  <si>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</si>
  <si>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</si>
  <si>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</si>
  <si>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</si>
  <si>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</si>
  <si>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</si>
  <si>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</si>
  <si>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</si>
  <si>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</si>
  <si>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</si>
  <si>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</si>
  <si>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</si>
  <si>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</si>
  <si>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</si>
  <si>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</si>
  <si>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</si>
  <si>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</si>
  <si>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</si>
  <si>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</si>
  <si>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</si>
  <si>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</si>
  <si>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</si>
  <si>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</si>
  <si>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</si>
  <si>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</si>
  <si>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</si>
  <si>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</si>
  <si>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</si>
  <si>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</si>
  <si>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</si>
  <si>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</si>
  <si>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</si>
  <si>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</si>
  <si>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</si>
  <si>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</si>
  <si>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</si>
  <si>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</si>
  <si>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</si>
  <si>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</si>
  <si>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</si>
  <si>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</si>
  <si>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</si>
  <si>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</si>
  <si>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</si>
  <si>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</si>
  <si>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</si>
  <si>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</si>
  <si>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</si>
  <si>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</si>
  <si>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</si>
  <si>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</si>
  <si>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</si>
  <si>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</si>
  <si>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</si>
  <si>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</si>
  <si>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</si>
  <si>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</si>
  <si>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</si>
  <si>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</si>
  <si>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</si>
  <si>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</si>
  <si>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</si>
  <si>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</si>
  <si>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</si>
  <si>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</si>
  <si>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</si>
  <si>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</si>
  <si>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</si>
  <si>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</si>
  <si>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</si>
  <si>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</si>
  <si>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</si>
  <si>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</si>
  <si>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</si>
  <si>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</si>
  <si>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</si>
  <si>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</si>
  <si>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</si>
  <si>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</si>
  <si>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</si>
  <si>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</si>
  <si>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</si>
  <si>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</si>
  <si>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</si>
  <si>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</si>
  <si>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</si>
  <si>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</si>
  <si>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</si>
  <si>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</si>
  <si>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</si>
  <si>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</si>
  <si>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</si>
  <si>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</si>
  <si>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</si>
  <si>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</si>
  <si>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</si>
  <si>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</si>
  <si>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</si>
  <si>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</si>
  <si>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</si>
  <si>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</si>
  <si>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</si>
  <si>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</si>
  <si>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</si>
  <si>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</si>
  <si>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</si>
  <si>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</si>
  <si>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</si>
  <si>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</si>
  <si>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</si>
  <si>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</si>
  <si>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</si>
  <si>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</si>
  <si>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</si>
  <si>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</si>
  <si>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</si>
  <si>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</si>
  <si>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</si>
  <si>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</si>
  <si>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</si>
  <si>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</si>
  <si>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</si>
  <si>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</si>
  <si>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</si>
  <si>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</si>
  <si>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</si>
  <si>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</si>
  <si>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</si>
  <si>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</si>
  <si>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</si>
  <si>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</si>
  <si>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</si>
  <si>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</si>
  <si>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</si>
  <si>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</si>
  <si>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</si>
  <si>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</si>
  <si>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</si>
  <si>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</si>
  <si>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</si>
  <si>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</si>
  <si>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</si>
  <si>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</si>
  <si>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</si>
  <si>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</si>
  <si>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</si>
  <si>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</si>
  <si>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</si>
  <si>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</si>
  <si>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</si>
  <si>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</si>
  <si>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</si>
  <si>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</si>
  <si>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</si>
  <si>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</si>
  <si>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</si>
  <si>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</si>
  <si>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</si>
  <si>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</si>
  <si>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</si>
  <si>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</si>
  <si>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</si>
  <si>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</si>
  <si>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</si>
  <si>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</si>
  <si>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</si>
  <si>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</si>
  <si>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</si>
  <si>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</si>
  <si>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</si>
  <si>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</si>
  <si>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</si>
  <si>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</si>
  <si>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</si>
  <si>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</si>
  <si>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</si>
  <si>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</si>
  <si>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</si>
  <si>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</si>
  <si>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</si>
  <si>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</si>
  <si>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</si>
  <si>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</si>
  <si>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</si>
  <si>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</si>
  <si>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</si>
  <si>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</si>
  <si>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</si>
  <si>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</si>
  <si>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</si>
  <si>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</si>
  <si>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</si>
  <si>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</si>
  <si>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</si>
  <si>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</si>
  <si>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</si>
  <si>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</si>
  <si>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</si>
  <si>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</si>
  <si>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</si>
  <si>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</si>
  <si>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</si>
  <si>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</si>
  <si>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</si>
  <si>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</si>
  <si>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</si>
  <si>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</si>
  <si>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</si>
  <si>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</si>
  <si>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</si>
  <si>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</si>
  <si>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</si>
  <si>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</si>
  <si>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</si>
  <si>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</si>
  <si>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</si>
  <si>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</si>
  <si>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</si>
  <si>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</si>
  <si>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</si>
  <si>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</si>
  <si>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</si>
  <si>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</si>
  <si>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</si>
  <si>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</si>
  <si>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</si>
  <si>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</si>
  <si>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</si>
  <si>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</si>
  <si>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</si>
  <si>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</si>
  <si>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</si>
  <si>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</si>
  <si>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</si>
  <si>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</si>
  <si>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</si>
  <si>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</si>
  <si>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</si>
  <si>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</si>
  <si>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</si>
  <si>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</si>
  <si>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</si>
  <si>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</si>
  <si>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</si>
  <si>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</si>
  <si>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</si>
  <si>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</si>
  <si>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</si>
  <si>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</si>
  <si>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</si>
  <si>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</si>
  <si>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</si>
  <si>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</si>
  <si>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</si>
  <si>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</si>
  <si>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</si>
  <si>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</si>
  <si>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</si>
  <si>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</si>
  <si>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</si>
  <si>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</si>
  <si>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</si>
  <si>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</si>
  <si>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</si>
  <si>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</si>
  <si>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</si>
  <si>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</si>
  <si>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</si>
  <si>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</si>
  <si>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</si>
  <si>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</si>
  <si>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</si>
  <si>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</si>
  <si>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</si>
  <si>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</si>
  <si>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</si>
  <si>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</si>
  <si>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</si>
  <si>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</si>
  <si>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</si>
  <si>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</si>
  <si>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</si>
  <si>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</si>
  <si>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</si>
  <si>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</si>
  <si>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</si>
  <si>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</si>
  <si>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</si>
  <si>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</si>
  <si>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</si>
  <si>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</si>
  <si>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</si>
  <si>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</si>
  <si>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</si>
  <si>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</si>
  <si>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</si>
  <si>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</si>
  <si>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</si>
  <si>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</si>
  <si>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</si>
  <si>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</si>
  <si>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</si>
  <si>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</si>
  <si>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</si>
  <si>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</si>
  <si>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</si>
  <si>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</si>
  <si>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</si>
  <si>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</si>
  <si>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</si>
  <si>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</si>
  <si>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</si>
  <si>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</si>
  <si>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</si>
  <si>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</si>
  <si>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</si>
  <si>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</si>
  <si>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</si>
  <si>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</si>
  <si>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</si>
  <si>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</si>
  <si>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</si>
  <si>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</si>
  <si>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</si>
  <si>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</si>
  <si>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</si>
  <si>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</si>
  <si>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</si>
  <si>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</si>
  <si>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</si>
  <si>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</si>
  <si>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</si>
  <si>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</si>
  <si>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</si>
  <si>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</si>
  <si>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</si>
  <si>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</si>
  <si>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</si>
  <si>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</si>
  <si>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</si>
  <si>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</si>
  <si>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</si>
  <si>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</si>
  <si>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</si>
  <si>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</si>
  <si>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</si>
  <si>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</si>
  <si>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</si>
  <si>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</si>
  <si>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</si>
  <si>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</si>
  <si>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</si>
  <si>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</si>
  <si>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</si>
  <si>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</si>
  <si>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</si>
  <si>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</si>
  <si>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</si>
  <si>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</si>
  <si>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</si>
  <si>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</si>
  <si>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</si>
  <si>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</si>
  <si>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</si>
  <si>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</si>
  <si>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</si>
  <si>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</si>
  <si>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</si>
  <si>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</si>
  <si>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</si>
  <si>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</si>
  <si>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</si>
  <si>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</si>
  <si>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</si>
  <si>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</si>
  <si>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</si>
  <si>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</si>
  <si>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</si>
  <si>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</si>
  <si>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</si>
  <si>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</si>
  <si>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</si>
  <si>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</si>
  <si>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</si>
  <si>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</si>
  <si>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</si>
  <si>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</si>
  <si>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</si>
  <si>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</si>
  <si>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</si>
  <si>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</si>
  <si>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</si>
  <si>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</si>
  <si>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</si>
  <si>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</si>
  <si>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</si>
  <si>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</si>
  <si>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</si>
  <si>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</si>
  <si>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</si>
  <si>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</si>
  <si>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</si>
  <si>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</si>
  <si>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</si>
  <si>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</si>
  <si>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</si>
  <si>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</si>
  <si>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</si>
  <si>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</si>
  <si>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</si>
  <si>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</si>
  <si>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</si>
  <si>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</si>
  <si>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</si>
  <si>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</si>
  <si>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</si>
  <si>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</si>
  <si>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</si>
  <si>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</si>
  <si>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</si>
  <si>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</si>
  <si>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</si>
  <si>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</si>
  <si>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</si>
  <si>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</si>
  <si>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</si>
  <si>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</si>
  <si>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</si>
  <si>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</si>
  <si>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</si>
  <si>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</si>
  <si>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</si>
  <si>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</si>
  <si>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</si>
  <si>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</si>
  <si>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</si>
  <si>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</si>
  <si>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</si>
  <si>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</si>
  <si>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</si>
  <si>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</si>
  <si>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</si>
  <si>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</si>
  <si>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</si>
  <si>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</si>
  <si>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</si>
  <si>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</si>
  <si>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</si>
  <si>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</si>
  <si>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</si>
  <si>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</si>
  <si>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</si>
  <si>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</si>
  <si>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</si>
  <si>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</si>
  <si>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</si>
  <si>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</si>
  <si>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</si>
  <si>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</si>
  <si>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</si>
  <si>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</si>
  <si>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</si>
  <si>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</si>
  <si>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</si>
  <si>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</si>
  <si>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</si>
  <si>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</si>
  <si>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</si>
  <si>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</si>
  <si>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</si>
  <si>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</si>
  <si>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</si>
  <si>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</si>
  <si>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</si>
  <si>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</si>
  <si>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</si>
  <si>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</si>
  <si>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</si>
  <si>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</si>
  <si>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</si>
  <si>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</si>
  <si>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</si>
  <si>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</si>
  <si>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</si>
  <si>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</si>
  <si>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</si>
  <si>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</si>
  <si>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</si>
  <si>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</si>
  <si>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</si>
  <si>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</si>
  <si>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</si>
  <si>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</si>
  <si>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</si>
  <si>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</si>
  <si>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</si>
  <si>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</si>
  <si>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</si>
  <si>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</si>
  <si>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</si>
  <si>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</si>
  <si>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</si>
  <si>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</si>
  <si>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</si>
  <si>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</si>
  <si>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</si>
  <si>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</si>
  <si>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</si>
  <si>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</si>
  <si>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</si>
  <si>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</si>
  <si>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</si>
  <si>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</si>
  <si>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</si>
  <si>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</si>
  <si>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</si>
  <si>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</si>
  <si>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</si>
  <si>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</si>
  <si>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</si>
  <si>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</si>
  <si>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</si>
  <si>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</si>
  <si>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</si>
  <si>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</si>
  <si>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</si>
  <si>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</si>
  <si>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</si>
  <si>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</si>
  <si>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</si>
  <si>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</si>
  <si>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</si>
  <si>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</si>
  <si>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</si>
  <si>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</si>
  <si>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</si>
  <si>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</si>
  <si>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</si>
  <si>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</si>
  <si>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</si>
  <si>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</si>
  <si>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</si>
  <si>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</si>
  <si>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</si>
  <si>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</si>
  <si>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</si>
  <si>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</si>
  <si>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</si>
  <si>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</si>
  <si>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</si>
  <si>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</si>
  <si>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</si>
  <si>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</si>
  <si>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</si>
  <si>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</si>
  <si>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</si>
  <si>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</si>
  <si>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</si>
  <si>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</si>
  <si>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</si>
  <si>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</si>
  <si>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</si>
  <si>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</si>
  <si>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</si>
  <si>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</si>
  <si>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</si>
  <si>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</si>
  <si>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</si>
  <si>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</si>
  <si>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</si>
  <si>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</si>
  <si>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</si>
  <si>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</si>
  <si>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</si>
  <si>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</si>
  <si>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</si>
  <si>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</si>
  <si>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</si>
  <si>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</si>
  <si>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</si>
  <si>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</si>
  <si>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</si>
  <si>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</si>
  <si>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</si>
  <si>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</si>
  <si>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</si>
  <si>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</si>
  <si>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</si>
  <si>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</si>
  <si>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</si>
  <si>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</si>
  <si>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</si>
  <si>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</si>
  <si>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</si>
  <si>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</si>
  <si>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</si>
  <si>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</si>
  <si>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</si>
  <si>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</si>
  <si>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</si>
  <si>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</si>
  <si>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</si>
  <si>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</si>
  <si>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</si>
  <si>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</si>
  <si>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</si>
  <si>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</si>
  <si>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</si>
  <si>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</si>
  <si>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</si>
  <si>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</si>
  <si>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</si>
  <si>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</si>
  <si>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</si>
  <si>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</si>
  <si>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</si>
  <si>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</si>
  <si>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</si>
  <si>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</si>
  <si>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</si>
  <si>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</si>
  <si>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</si>
  <si>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</si>
  <si>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</si>
  <si>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</si>
  <si>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</si>
  <si>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</si>
  <si>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</si>
  <si>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</si>
  <si>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</si>
  <si>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</si>
  <si>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</si>
  <si>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</si>
  <si>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</si>
  <si>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</si>
  <si>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</si>
  <si>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</si>
  <si>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</si>
  <si>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</si>
  <si>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</si>
  <si>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</si>
  <si>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</si>
  <si>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</si>
  <si>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</si>
  <si>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</si>
  <si>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</si>
  <si>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</si>
  <si>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</si>
  <si>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</si>
  <si>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</si>
  <si>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</si>
  <si>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</si>
  <si>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</si>
  <si>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</si>
  <si>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</si>
  <si>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</si>
  <si>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</si>
  <si>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</si>
  <si>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</si>
  <si>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</si>
  <si>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</si>
  <si>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</si>
  <si>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</si>
  <si>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</si>
  <si>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</si>
  <si>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</si>
  <si>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</si>
  <si>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</si>
  <si>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</si>
  <si>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</si>
  <si>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</si>
  <si>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</si>
  <si>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</si>
  <si>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</si>
  <si>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</si>
  <si>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</si>
  <si>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</si>
  <si>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</si>
  <si>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</si>
  <si>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</si>
  <si>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</si>
  <si>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</si>
  <si>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</si>
  <si>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</si>
  <si>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</si>
  <si>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</si>
  <si>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</si>
  <si>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</si>
  <si>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</si>
  <si>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</si>
  <si>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</si>
  <si>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</si>
  <si>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</si>
  <si>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</si>
  <si>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</si>
  <si>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</si>
  <si>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</si>
  <si>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</si>
  <si>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</si>
  <si>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</si>
  <si>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</si>
  <si>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</si>
  <si>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</si>
  <si>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</si>
  <si>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</si>
  <si>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</si>
  <si>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</si>
  <si>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</si>
  <si>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</si>
  <si>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</si>
  <si>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</si>
  <si>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</si>
  <si>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</si>
  <si>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</si>
  <si>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</si>
  <si>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</si>
  <si>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</si>
  <si>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</si>
  <si>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</si>
  <si>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</si>
  <si>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</si>
  <si>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</si>
  <si>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</si>
  <si>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</si>
  <si>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</si>
  <si>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</si>
  <si>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</si>
  <si>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</si>
  <si>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</si>
  <si>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</si>
  <si>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</si>
  <si>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</si>
  <si>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</si>
  <si>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</si>
  <si>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</si>
  <si>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</si>
  <si>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</si>
  <si>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</si>
  <si>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</si>
  <si>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</si>
  <si>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</si>
  <si>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</si>
  <si>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</si>
  <si>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</si>
  <si>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</si>
  <si>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</si>
  <si>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</si>
  <si>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</si>
  <si>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</si>
  <si>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</si>
  <si>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</si>
  <si>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</si>
  <si>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</si>
  <si>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</si>
  <si>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</si>
  <si>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</si>
  <si>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</si>
  <si>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</si>
  <si>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</si>
  <si>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</si>
  <si>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</si>
  <si>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</si>
  <si>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</si>
  <si>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</si>
  <si>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</si>
  <si>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</si>
  <si>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</si>
  <si>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</si>
  <si>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</si>
  <si>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</si>
  <si>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</si>
  <si>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</si>
  <si>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</si>
  <si>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</si>
  <si>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</si>
  <si>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</si>
  <si>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</si>
  <si>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</si>
  <si>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</si>
  <si>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</si>
  <si>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</si>
  <si>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</si>
  <si>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</si>
  <si>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</si>
  <si>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</si>
  <si>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</si>
  <si>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</si>
  <si>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</si>
  <si>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</si>
  <si>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</si>
  <si>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</si>
  <si>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</si>
  <si>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</si>
  <si>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</si>
  <si>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</si>
  <si>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</si>
  <si>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</si>
  <si>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</si>
  <si>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</si>
  <si>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</si>
  <si>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</si>
  <si>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</si>
  <si>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</si>
  <si>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</si>
  <si>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</si>
  <si>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</si>
  <si>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</si>
  <si>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</si>
  <si>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</si>
  <si>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</si>
  <si>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</si>
  <si>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</si>
  <si>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</si>
  <si>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</si>
  <si>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</si>
  <si>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</si>
  <si>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</si>
  <si>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</si>
  <si>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</si>
  <si>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</si>
  <si>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</si>
  <si>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</si>
  <si>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</si>
  <si>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</si>
  <si>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</si>
  <si>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</si>
  <si>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</si>
  <si>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</si>
  <si>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</si>
  <si>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</si>
  <si>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</si>
  <si>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</si>
  <si>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</si>
  <si>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</si>
  <si>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</si>
  <si>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</si>
  <si>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</si>
  <si>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</si>
  <si>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</si>
  <si>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</si>
  <si>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</si>
  <si>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</si>
  <si>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</si>
  <si>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</si>
  <si>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</si>
  <si>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</si>
  <si>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</si>
  <si>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</si>
  <si>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</si>
  <si>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</si>
  <si>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</si>
  <si>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</si>
  <si>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</si>
  <si>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</si>
  <si>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</si>
  <si>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</si>
  <si>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</si>
  <si>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</si>
  <si>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</si>
  <si>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</si>
  <si>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</si>
  <si>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</si>
  <si>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</si>
  <si>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</si>
  <si>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</si>
  <si>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</si>
  <si>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</si>
  <si>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</si>
  <si>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</si>
  <si>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</si>
  <si>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</si>
  <si>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</si>
  <si>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</si>
  <si>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</si>
  <si>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</si>
  <si>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</si>
  <si>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</si>
  <si>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</si>
  <si>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</si>
  <si>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</si>
  <si>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</si>
  <si>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</si>
  <si>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</si>
  <si>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</si>
  <si>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</si>
  <si>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</si>
  <si>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</si>
  <si>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</si>
  <si>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</si>
  <si>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</si>
  <si>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</si>
  <si>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</si>
  <si>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</si>
  <si>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</si>
  <si>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</si>
  <si>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</si>
  <si>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</si>
  <si>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</si>
  <si>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</si>
  <si>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</si>
  <si>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</si>
  <si>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</si>
  <si>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</si>
  <si>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</si>
  <si>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</si>
  <si>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</si>
  <si>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</si>
  <si>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</si>
  <si>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</si>
  <si>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</si>
  <si>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</si>
  <si>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</si>
  <si>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</si>
  <si>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</si>
  <si>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</si>
  <si>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</si>
  <si>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</si>
  <si>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</si>
  <si>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</si>
  <si>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</si>
  <si>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</si>
  <si>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</si>
  <si>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</si>
  <si>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</si>
  <si>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</si>
  <si>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</si>
  <si>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</si>
  <si>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</si>
  <si>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</si>
  <si>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</si>
  <si>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</si>
  <si>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</si>
  <si>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</si>
  <si>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</si>
  <si>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</si>
  <si>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</si>
  <si>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</si>
  <si>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</si>
  <si>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</si>
  <si>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</si>
  <si>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</si>
  <si>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</si>
  <si>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</si>
  <si>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</si>
  <si>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</si>
  <si>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</si>
  <si>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</si>
  <si>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</si>
  <si>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</si>
  <si>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</si>
  <si>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</si>
  <si>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</si>
  <si>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</si>
  <si>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</si>
  <si>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</si>
  <si>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</si>
  <si>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</si>
  <si>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</si>
  <si>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</si>
  <si>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</si>
  <si>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</si>
  <si>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</si>
  <si>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</si>
  <si>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</si>
  <si>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</si>
  <si>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</si>
  <si>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</si>
  <si>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</si>
  <si>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</si>
  <si>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</si>
  <si>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</si>
  <si>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</si>
  <si>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</si>
  <si>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</si>
  <si>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</si>
  <si>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</si>
  <si>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</si>
  <si>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</si>
  <si>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</si>
  <si>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</si>
  <si>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</si>
  <si>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</si>
  <si>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</si>
  <si>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</si>
  <si>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</si>
  <si>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</si>
  <si>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</si>
  <si>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</si>
  <si>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</si>
  <si>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</si>
  <si>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</si>
  <si>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</si>
  <si>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</si>
  <si>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</si>
  <si>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</si>
  <si>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</si>
  <si>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</si>
  <si>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</si>
  <si>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</si>
  <si>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</si>
  <si>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</si>
  <si>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</si>
  <si>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</si>
  <si>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</si>
  <si>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</si>
  <si>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</si>
  <si>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</si>
  <si>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</si>
  <si>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</si>
  <si>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</si>
  <si>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</si>
  <si>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</si>
  <si>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</si>
  <si>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</si>
  <si>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</si>
  <si>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</si>
  <si>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</si>
  <si>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</si>
  <si>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</si>
  <si>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</si>
  <si>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</si>
  <si>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</si>
  <si>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</si>
  <si>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</si>
  <si>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</si>
  <si>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</si>
  <si>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</si>
  <si>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</si>
  <si>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</si>
  <si>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</si>
  <si>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</si>
  <si>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</si>
  <si>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</si>
  <si>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</si>
  <si>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</si>
  <si>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</si>
  <si>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</si>
  <si>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</si>
  <si>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</si>
  <si>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</si>
  <si>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</si>
  <si>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</si>
  <si>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</si>
  <si>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</si>
  <si>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</si>
  <si>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</si>
  <si>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</si>
  <si>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</si>
  <si>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</si>
  <si>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</si>
  <si>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</si>
  <si>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</si>
  <si>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</si>
  <si>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</si>
  <si>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</si>
  <si>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</si>
  <si>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</si>
  <si>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</si>
  <si>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</si>
  <si>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</si>
  <si>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</si>
  <si>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</si>
  <si>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</si>
  <si>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</si>
  <si>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</si>
  <si>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</si>
  <si>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</si>
  <si>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</si>
  <si>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</si>
  <si>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</si>
  <si>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</si>
  <si>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</si>
  <si>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</si>
  <si>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</si>
  <si>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</si>
  <si>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</si>
  <si>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</si>
  <si>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</si>
  <si>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</si>
  <si>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</si>
  <si>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</si>
  <si>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</si>
  <si>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</si>
  <si>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</si>
  <si>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</si>
  <si>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</si>
  <si>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</si>
  <si>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</si>
  <si>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</si>
  <si>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</si>
  <si>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</si>
  <si>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</si>
  <si>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</si>
  <si>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</si>
  <si>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</si>
  <si>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</si>
  <si>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</si>
  <si>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</si>
  <si>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</si>
  <si>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</si>
  <si>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</si>
  <si>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</si>
  <si>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</si>
  <si>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</si>
  <si>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</si>
  <si>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</si>
  <si>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</si>
  <si>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</si>
  <si>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</si>
  <si>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</si>
  <si>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</si>
  <si>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</si>
  <si>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</si>
  <si>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</si>
  <si>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</si>
  <si>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</si>
  <si>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</si>
  <si>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</si>
  <si>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</si>
  <si>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</si>
  <si>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</si>
  <si>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</si>
  <si>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</si>
  <si>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</si>
  <si>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</si>
  <si>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</si>
  <si>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</si>
  <si>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</si>
  <si>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</si>
  <si>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</si>
  <si>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</si>
  <si>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</si>
  <si>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</si>
  <si>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</si>
  <si>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</si>
  <si>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</si>
  <si>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</si>
  <si>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</si>
  <si>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</si>
  <si>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</si>
  <si>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</si>
  <si>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</si>
  <si>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</si>
  <si>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</si>
  <si>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</si>
  <si>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</si>
  <si>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</si>
  <si>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</si>
  <si>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</si>
  <si>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</si>
  <si>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</si>
  <si>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</si>
  <si>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</si>
  <si>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</si>
  <si>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</si>
  <si>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</si>
  <si>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</si>
  <si>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</si>
  <si>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</si>
  <si>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</si>
  <si>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</si>
  <si>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</si>
  <si>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</si>
  <si>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</si>
  <si>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</si>
  <si>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</si>
  <si>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</si>
  <si>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</si>
  <si>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</si>
  <si>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</si>
  <si>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</si>
  <si>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</si>
  <si>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</si>
  <si>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</si>
  <si>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</si>
  <si>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</si>
  <si>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</si>
  <si>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</si>
  <si>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</si>
  <si>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</si>
  <si>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</si>
  <si>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</si>
  <si>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</si>
  <si>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</si>
  <si>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</si>
  <si>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</si>
  <si>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</si>
  <si>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</si>
  <si>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</si>
  <si>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</si>
  <si>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</si>
  <si>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</si>
  <si>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</si>
  <si>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</si>
  <si>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</si>
  <si>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</si>
  <si>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</si>
  <si>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</si>
  <si>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</si>
  <si>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</si>
  <si>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</si>
  <si>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</si>
  <si>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</si>
  <si>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</si>
  <si>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</si>
  <si>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</si>
  <si>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</si>
  <si>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</si>
  <si>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</si>
  <si>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</si>
  <si>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</si>
  <si>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</si>
  <si>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</si>
  <si>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</si>
  <si>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</si>
  <si>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</si>
  <si>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</si>
  <si>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</si>
  <si>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</si>
  <si>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</si>
  <si>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</si>
  <si>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</si>
  <si>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</si>
  <si>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</si>
  <si>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</si>
  <si>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</si>
  <si>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</si>
  <si>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</si>
  <si>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</si>
  <si>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</si>
  <si>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</si>
  <si>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</si>
  <si>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</si>
  <si>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</si>
  <si>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</si>
  <si>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</si>
  <si>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</si>
  <si>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</si>
  <si>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</si>
  <si>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</si>
  <si>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</si>
  <si>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</si>
  <si>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</si>
  <si>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</si>
  <si>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</si>
  <si>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</si>
  <si>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</si>
  <si>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</si>
  <si>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</si>
  <si>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</si>
  <si>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</si>
  <si>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</si>
  <si>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</si>
  <si>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</si>
  <si>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</si>
  <si>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</si>
  <si>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</si>
  <si>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</si>
  <si>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</si>
  <si>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</si>
  <si>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</si>
  <si>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</si>
  <si>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</si>
  <si>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</si>
  <si>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</si>
  <si>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</si>
  <si>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</si>
  <si>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</si>
  <si>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</si>
  <si>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</si>
  <si>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</si>
  <si>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</si>
  <si>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</si>
  <si>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</si>
  <si>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</si>
  <si>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</si>
  <si>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</si>
  <si>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</si>
  <si>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</si>
  <si>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</si>
  <si>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</si>
  <si>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</si>
  <si>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</si>
  <si>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</si>
  <si>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</si>
  <si>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</si>
  <si>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</si>
  <si>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</si>
  <si>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</si>
  <si>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</si>
  <si>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</si>
  <si>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</si>
  <si>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</si>
  <si>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</si>
  <si>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</si>
  <si>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</si>
  <si>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</si>
  <si>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</si>
  <si>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</si>
  <si>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</si>
  <si>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</si>
  <si>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</si>
  <si>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</si>
  <si>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</si>
  <si>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</si>
  <si>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</si>
  <si>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</si>
  <si>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</si>
  <si>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</si>
  <si>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</si>
  <si>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</si>
  <si>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</si>
  <si>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</si>
  <si>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</si>
  <si>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</si>
  <si>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</si>
  <si>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</si>
  <si>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</si>
  <si>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</si>
  <si>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</si>
  <si>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</si>
  <si>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</si>
  <si>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</si>
  <si>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</si>
  <si>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</si>
  <si>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</si>
  <si>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</si>
  <si>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</si>
  <si>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</si>
  <si>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</si>
  <si>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</si>
  <si>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</si>
  <si>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</si>
  <si>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</si>
  <si>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</si>
  <si>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</si>
  <si>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</si>
  <si>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</si>
  <si>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</si>
  <si>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</si>
  <si>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</si>
  <si>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</si>
  <si>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</si>
  <si>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</si>
  <si>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</si>
  <si>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</si>
  <si>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</si>
  <si>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</si>
  <si>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</si>
  <si>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</si>
  <si>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</si>
  <si>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</si>
  <si>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</si>
  <si>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</si>
  <si>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</si>
  <si>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</si>
  <si>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</si>
  <si>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</si>
  <si>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</si>
  <si>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</si>
  <si>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</si>
  <si>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</si>
  <si>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</si>
  <si>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</si>
  <si>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</si>
  <si>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</si>
  <si>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</si>
  <si>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</si>
  <si>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</si>
  <si>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</si>
  <si>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</si>
  <si>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</si>
  <si>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</si>
  <si>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</si>
  <si>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</si>
  <si>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</si>
  <si>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</si>
  <si>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</si>
  <si>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</si>
  <si>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</si>
  <si>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</si>
  <si>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</si>
  <si>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</si>
  <si>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</si>
  <si>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</si>
  <si>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</si>
  <si>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</si>
  <si>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</si>
  <si>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</si>
  <si>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</si>
  <si>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</si>
  <si>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</si>
  <si>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</si>
  <si>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</si>
  <si>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</si>
  <si>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</si>
  <si>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</si>
  <si>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</si>
  <si>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</si>
  <si>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</si>
  <si>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</si>
  <si>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</si>
  <si>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</si>
  <si>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</si>
  <si>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</si>
  <si>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</si>
  <si>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</si>
  <si>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</si>
  <si>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</si>
  <si>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</si>
  <si>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</si>
  <si>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</si>
  <si>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</si>
  <si>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</si>
  <si>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</si>
  <si>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</si>
  <si>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</si>
  <si>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</si>
  <si>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</si>
  <si>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</si>
  <si>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</si>
  <si>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</si>
  <si>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</si>
  <si>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</si>
  <si>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</si>
  <si>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</si>
  <si>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</si>
  <si>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</si>
  <si>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</si>
  <si>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</si>
  <si>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</si>
  <si>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</si>
  <si>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</si>
  <si>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</si>
  <si>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</si>
  <si>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</si>
  <si>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</si>
  <si>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</si>
  <si>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</si>
  <si>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</si>
  <si>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</si>
  <si>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</si>
  <si>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</si>
  <si>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</si>
  <si>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</si>
  <si>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</si>
  <si>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</si>
  <si>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</si>
  <si>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</si>
  <si>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</si>
  <si>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</si>
  <si>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</si>
  <si>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</si>
  <si>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</si>
  <si>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</si>
  <si>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</si>
  <si>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</si>
  <si>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</si>
  <si>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</si>
  <si>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</si>
  <si>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</si>
  <si>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</si>
  <si>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</si>
  <si>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</si>
  <si>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</si>
  <si>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</si>
  <si>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</si>
  <si>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</si>
  <si>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</si>
  <si>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</si>
  <si>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</si>
  <si>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</si>
  <si>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</si>
  <si>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</si>
  <si>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</si>
  <si>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</si>
  <si>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</si>
  <si>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</si>
  <si>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</si>
  <si>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</si>
  <si>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</si>
  <si>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</si>
  <si>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</si>
  <si>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</si>
  <si>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</si>
  <si>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</si>
  <si>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</si>
  <si>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</si>
  <si>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</si>
  <si>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</si>
  <si>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</si>
  <si>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</si>
  <si>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</si>
  <si>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</si>
  <si>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</si>
  <si>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</si>
  <si>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</si>
  <si>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</si>
  <si>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</si>
  <si>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</si>
  <si>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</si>
  <si>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</si>
  <si>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</si>
  <si>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</si>
  <si>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</si>
  <si>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</si>
  <si>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</si>
  <si>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</si>
  <si>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</si>
  <si>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</si>
  <si>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</si>
  <si>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</si>
  <si>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</si>
  <si>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</si>
  <si>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</si>
  <si>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</si>
  <si>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</si>
  <si>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</si>
  <si>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</si>
  <si>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</si>
  <si>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</si>
  <si>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</si>
  <si>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</si>
  <si>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</si>
  <si>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</si>
  <si>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</si>
  <si>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</si>
  <si>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</si>
  <si>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</si>
  <si>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</si>
  <si>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</si>
  <si>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</si>
  <si>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</si>
  <si>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</si>
  <si>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</si>
  <si>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</si>
  <si>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</si>
  <si>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</si>
  <si>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</si>
  <si>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</si>
  <si>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</si>
  <si>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</si>
  <si>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</si>
  <si>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</si>
  <si>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</si>
  <si>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</si>
  <si>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</si>
  <si>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</si>
  <si>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</si>
  <si>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</si>
  <si>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</si>
  <si>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</si>
  <si>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</si>
  <si>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</si>
  <si>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</si>
  <si>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</si>
  <si>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</si>
  <si>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</si>
  <si>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</si>
  <si>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</si>
  <si>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</si>
  <si>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</si>
  <si>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</si>
  <si>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</si>
  <si>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</si>
  <si>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</si>
  <si>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</si>
  <si>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</si>
  <si>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</si>
  <si>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</si>
  <si>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</si>
  <si>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</si>
  <si>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</si>
  <si>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</si>
  <si>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</si>
  <si>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</si>
  <si>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</si>
  <si>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</si>
  <si>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</si>
  <si>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</si>
  <si>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</si>
  <si>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</si>
  <si>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</si>
  <si>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</si>
  <si>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</si>
  <si>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</si>
  <si>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</si>
  <si>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</si>
  <si>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</si>
  <si>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</si>
  <si>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</si>
  <si>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</si>
  <si>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</si>
  <si>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</si>
  <si>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</si>
  <si>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</si>
  <si>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</si>
  <si>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</si>
  <si>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</si>
  <si>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</si>
  <si>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</si>
  <si>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</si>
  <si>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</si>
  <si>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</si>
  <si>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</si>
  <si>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</si>
  <si>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</si>
  <si>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</si>
  <si>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</si>
  <si>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</si>
  <si>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</si>
  <si>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</si>
  <si>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</si>
  <si>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</si>
  <si>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</si>
  <si>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</si>
  <si>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</si>
  <si>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</si>
  <si>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</si>
  <si>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</si>
  <si>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</si>
  <si>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</si>
  <si>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</si>
  <si>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</si>
  <si>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</si>
  <si>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</si>
  <si>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</si>
  <si>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</si>
  <si>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</si>
  <si>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</si>
  <si>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</si>
  <si>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</si>
  <si>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</si>
  <si>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</si>
  <si>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</si>
  <si>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</si>
  <si>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</si>
  <si>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</si>
  <si>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</si>
  <si>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</si>
  <si>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</si>
  <si>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</si>
  <si>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</si>
  <si>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</si>
  <si>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</si>
  <si>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</si>
  <si>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</si>
  <si>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</si>
  <si>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</si>
  <si>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</si>
  <si>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</si>
  <si>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</si>
  <si>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</si>
  <si>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</si>
  <si>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</si>
  <si>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</si>
  <si>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</si>
  <si>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</si>
  <si>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</si>
  <si>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</si>
  <si>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</si>
  <si>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</si>
  <si>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</si>
  <si>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</si>
  <si>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</si>
  <si>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</si>
  <si>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</si>
  <si>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</si>
  <si>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</si>
  <si>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</si>
  <si>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</si>
  <si>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</si>
  <si>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</si>
  <si>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</si>
  <si>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</si>
  <si>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</si>
  <si>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</si>
  <si>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</si>
  <si>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</si>
  <si>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</si>
  <si>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</si>
  <si>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</si>
  <si>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</si>
  <si>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</si>
  <si>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</si>
  <si>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</si>
  <si>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</si>
  <si>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</si>
  <si>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</si>
  <si>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</si>
  <si>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</si>
  <si>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</si>
  <si>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</si>
  <si>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</si>
  <si>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</si>
  <si>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</si>
  <si>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</si>
  <si>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</si>
  <si>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</si>
  <si>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</si>
  <si>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</si>
  <si>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</si>
  <si>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</si>
  <si>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</si>
  <si>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</si>
  <si>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</si>
  <si>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</si>
  <si>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</si>
  <si>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</si>
  <si>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</si>
  <si>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</si>
  <si>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</si>
  <si>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</si>
  <si>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</si>
  <si>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</si>
  <si>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</si>
  <si>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</si>
  <si>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</si>
  <si>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</si>
  <si>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</si>
  <si>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</si>
  <si>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</si>
  <si>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</si>
  <si>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</si>
  <si>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</si>
  <si>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</si>
  <si>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</si>
  <si>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</si>
  <si>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</si>
  <si>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</si>
  <si>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</si>
  <si>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</si>
  <si>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</si>
  <si>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</si>
  <si>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</si>
  <si>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</si>
  <si>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</si>
  <si>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</si>
  <si>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</si>
  <si>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</si>
  <si>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</si>
  <si>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</si>
  <si>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</si>
  <si>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</si>
  <si>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</si>
  <si>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</si>
  <si>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</si>
  <si>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</si>
  <si>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</si>
  <si>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</si>
  <si>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</si>
  <si>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</si>
  <si>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</si>
  <si>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</si>
  <si>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</si>
  <si>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</si>
  <si>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</si>
  <si>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</si>
  <si>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</si>
  <si>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</si>
  <si>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</si>
  <si>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</si>
  <si>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</si>
  <si>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</si>
  <si>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</si>
  <si>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</si>
  <si>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</si>
  <si>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</si>
  <si>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</si>
  <si>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</si>
  <si>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</si>
  <si>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</si>
  <si>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</si>
  <si>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</si>
  <si>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</si>
  <si>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</si>
  <si>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</si>
  <si>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</si>
  <si>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</si>
  <si>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</si>
  <si>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</si>
  <si>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</si>
  <si>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</si>
  <si>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</si>
  <si>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</si>
  <si>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</si>
  <si>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</si>
  <si>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</si>
  <si>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</si>
  <si>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</si>
  <si>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</si>
  <si>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</si>
  <si>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</si>
  <si>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</si>
  <si>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</si>
  <si>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</si>
  <si>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</si>
  <si>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</si>
  <si>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</si>
  <si>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</si>
  <si>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</si>
  <si>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</si>
  <si>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</si>
  <si>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</si>
  <si>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</si>
  <si>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</si>
  <si>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</si>
  <si>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</si>
  <si>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</si>
  <si>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</si>
  <si>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</si>
  <si>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</si>
  <si>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</si>
  <si>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</si>
  <si>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</si>
  <si>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</si>
  <si>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</si>
  <si>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</si>
  <si>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</si>
  <si>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</si>
  <si>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</si>
  <si>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</si>
  <si>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</si>
  <si>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</si>
  <si>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</si>
  <si>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</si>
  <si>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</si>
  <si>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</si>
  <si>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</si>
  <si>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</si>
  <si>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</si>
  <si>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</si>
  <si>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</si>
  <si>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</si>
  <si>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</si>
  <si>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</si>
  <si>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</si>
  <si>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</si>
  <si>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</si>
  <si>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</si>
  <si>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</si>
  <si>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</si>
  <si>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</si>
  <si>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</si>
  <si>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</si>
  <si>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</si>
  <si>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</si>
  <si>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</si>
  <si>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</si>
  <si>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</si>
  <si>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</si>
  <si>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</si>
  <si>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</si>
  <si>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</si>
  <si>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</si>
  <si>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</si>
  <si>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</si>
  <si>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</si>
  <si>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</si>
  <si>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</si>
  <si>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</si>
  <si>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</si>
  <si>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</si>
  <si>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</si>
  <si>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</si>
  <si>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</si>
  <si>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</si>
  <si>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</si>
  <si>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</si>
  <si>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</si>
  <si>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</si>
  <si>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</si>
  <si>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</si>
  <si>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</si>
  <si>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</si>
  <si>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</si>
  <si>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</si>
  <si>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</si>
  <si>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</si>
  <si>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</si>
  <si>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</si>
  <si>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</si>
  <si>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</si>
  <si>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</si>
  <si>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</si>
  <si>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</si>
  <si>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</si>
  <si>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</si>
  <si>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</si>
  <si>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</si>
  <si>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</si>
  <si>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</si>
  <si>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</si>
  <si>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</si>
  <si>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</si>
  <si>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</si>
  <si>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</si>
  <si>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</si>
  <si>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</si>
  <si>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</si>
  <si>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</si>
  <si>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</si>
  <si>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</si>
  <si>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</si>
  <si>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</si>
  <si>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</si>
  <si>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</si>
  <si>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</si>
  <si>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</si>
  <si>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</si>
  <si>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</si>
  <si>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</si>
  <si>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</si>
  <si>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</si>
  <si>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</si>
  <si>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</si>
  <si>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</si>
  <si>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</si>
  <si>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</si>
  <si>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</si>
  <si>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</si>
  <si>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</si>
  <si>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</si>
  <si>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</si>
  <si>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</si>
  <si>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</si>
  <si>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</si>
  <si>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</si>
  <si>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</si>
  <si>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</si>
  <si>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</si>
  <si>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</si>
  <si>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</si>
  <si>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</si>
  <si>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</si>
  <si>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</si>
  <si>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</si>
  <si>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</si>
  <si>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</si>
  <si>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</si>
  <si>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</si>
  <si>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</si>
  <si>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</si>
  <si>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</si>
  <si>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</si>
  <si>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</si>
  <si>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</si>
  <si>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</si>
  <si>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</si>
  <si>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</si>
  <si>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</si>
  <si>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</si>
  <si>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</si>
  <si>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</si>
  <si>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</si>
  <si>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</si>
  <si>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</si>
  <si>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</si>
  <si>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</si>
  <si>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</si>
  <si>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</si>
  <si>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</si>
  <si>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</si>
  <si>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</si>
  <si>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</si>
  <si>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</si>
  <si>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</si>
  <si>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</si>
  <si>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</si>
  <si>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</si>
  <si>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</si>
  <si>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</si>
  <si>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</si>
  <si>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</si>
  <si>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</si>
  <si>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</si>
  <si>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</si>
  <si>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</si>
  <si>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</si>
  <si>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</si>
  <si>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</si>
  <si>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</si>
  <si>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</si>
  <si>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</si>
  <si>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</si>
  <si>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</si>
  <si>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</si>
  <si>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</si>
  <si>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</si>
  <si>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</si>
  <si>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</si>
  <si>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</si>
  <si>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</si>
  <si>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</si>
  <si>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</si>
  <si>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</si>
  <si>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</si>
  <si>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</si>
  <si>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</si>
  <si>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</si>
  <si>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</si>
  <si>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</si>
  <si>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</si>
  <si>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</si>
  <si>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</si>
  <si>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</si>
  <si>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</si>
  <si>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</si>
  <si>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</si>
  <si>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</si>
  <si>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</si>
  <si>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</si>
  <si>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</si>
  <si>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</si>
  <si>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</si>
  <si>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</si>
  <si>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</si>
  <si>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</si>
  <si>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</si>
  <si>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</si>
  <si>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</si>
  <si>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</si>
  <si>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</si>
  <si>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</si>
  <si>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</si>
  <si>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</si>
  <si>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</si>
  <si>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</si>
  <si>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</si>
  <si>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</si>
  <si>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</si>
  <si>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</si>
  <si>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</si>
  <si>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</si>
  <si>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</si>
  <si>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</si>
  <si>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</si>
  <si>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</si>
  <si>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</si>
  <si>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</si>
  <si>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</si>
  <si>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</si>
  <si>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</si>
  <si>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</si>
  <si>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</si>
  <si>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</si>
  <si>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</si>
  <si>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</si>
  <si>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</si>
  <si>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</si>
  <si>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</si>
  <si>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</si>
  <si>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</si>
  <si>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</si>
  <si>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</si>
  <si>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</si>
  <si>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</si>
  <si>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</si>
  <si>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</si>
  <si>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</si>
  <si>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</si>
  <si>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</si>
  <si>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</si>
  <si>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</si>
  <si>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</si>
  <si>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</si>
  <si>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</si>
  <si>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</si>
  <si>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</si>
  <si>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</si>
  <si>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</si>
  <si>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</si>
  <si>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</si>
  <si>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</si>
  <si>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</si>
  <si>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</si>
  <si>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</si>
  <si>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</si>
  <si>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</si>
  <si>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</si>
  <si>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</si>
  <si>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</si>
  <si>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</si>
  <si>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</si>
  <si>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</si>
  <si>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</si>
  <si>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</si>
  <si>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</si>
  <si>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</si>
  <si>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</si>
  <si>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</si>
  <si>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</si>
  <si>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</si>
  <si>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</si>
  <si>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</si>
  <si>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</si>
  <si>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</si>
  <si>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</si>
  <si>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</si>
  <si>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</si>
  <si>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</si>
  <si>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</si>
  <si>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</si>
  <si>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</si>
  <si>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</si>
  <si>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</si>
  <si>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</si>
  <si>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</si>
  <si>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</si>
  <si>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</si>
  <si>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</si>
  <si>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</si>
  <si>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</si>
  <si>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</si>
  <si>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</si>
  <si>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</si>
  <si>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</si>
  <si>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</si>
  <si>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</si>
  <si>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</si>
  <si>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</si>
  <si>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</si>
  <si>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</si>
  <si>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</si>
  <si>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</si>
  <si>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</si>
  <si>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</si>
  <si>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</si>
  <si>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</si>
  <si>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</si>
  <si>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</si>
  <si>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</si>
  <si>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</si>
  <si>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</si>
  <si>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</si>
  <si>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</si>
  <si>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</si>
  <si>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</si>
  <si>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</si>
  <si>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</si>
  <si>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</si>
  <si>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</si>
  <si>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</si>
  <si>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</si>
  <si>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</si>
  <si>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</si>
  <si>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</si>
  <si>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</si>
  <si>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</si>
  <si>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</si>
  <si>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</si>
  <si>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</si>
  <si>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</si>
  <si>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</si>
  <si>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</si>
  <si>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</si>
  <si>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</si>
  <si>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</si>
  <si>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</si>
  <si>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</si>
  <si>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</si>
  <si>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</si>
  <si>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</si>
  <si>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</si>
  <si>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</si>
  <si>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</si>
  <si>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</si>
  <si>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</si>
  <si>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</si>
  <si>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</si>
  <si>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</si>
  <si>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</si>
  <si>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</si>
  <si>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</si>
  <si>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</si>
  <si>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</si>
  <si>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</si>
  <si>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</si>
  <si>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</si>
  <si>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</si>
  <si>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</si>
  <si>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</si>
  <si>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</si>
  <si>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</si>
  <si>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</si>
  <si>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</si>
  <si>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</si>
  <si>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</si>
  <si>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</si>
  <si>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</si>
  <si>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</si>
  <si>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</si>
  <si>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</si>
  <si>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</si>
  <si>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</si>
  <si>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</si>
  <si>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</si>
  <si>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</si>
  <si>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</si>
  <si>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</si>
  <si>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</si>
  <si>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</si>
  <si>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</si>
  <si>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</si>
  <si>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</si>
  <si>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</si>
  <si>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</si>
  <si>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</si>
  <si>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</si>
  <si>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</si>
  <si>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</si>
  <si>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</si>
  <si>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</si>
  <si>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</si>
  <si>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</si>
  <si>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</si>
  <si>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</si>
  <si>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</si>
  <si>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</si>
  <si>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</si>
  <si>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</si>
  <si>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</si>
  <si>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</si>
  <si>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</si>
  <si>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</si>
  <si>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</si>
  <si>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</si>
  <si>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</si>
  <si>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</si>
  <si>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</si>
  <si>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</si>
  <si>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</si>
  <si>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</si>
  <si>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</si>
  <si>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</si>
  <si>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</si>
  <si>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</si>
  <si>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</si>
  <si>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</si>
  <si>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</si>
  <si>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</si>
  <si>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</si>
  <si>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</si>
  <si>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</si>
  <si>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</si>
  <si>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</si>
  <si>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</si>
  <si>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</si>
  <si>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</si>
  <si>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</si>
  <si>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</si>
  <si>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</si>
  <si>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</si>
  <si>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</si>
  <si>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</si>
  <si>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</si>
  <si>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</si>
  <si>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</si>
  <si>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</si>
  <si>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</si>
  <si>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</si>
  <si>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</si>
  <si>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</si>
  <si>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</si>
  <si>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</si>
  <si>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</si>
  <si>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</si>
  <si>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</si>
  <si>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</si>
  <si>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</si>
  <si>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</si>
  <si>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</si>
  <si>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</si>
  <si>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</si>
  <si>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</si>
  <si>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</si>
  <si>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</si>
  <si>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</si>
  <si>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</si>
  <si>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</si>
  <si>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</si>
  <si>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</si>
  <si>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</si>
  <si>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</si>
  <si>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</si>
  <si>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</si>
  <si>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</si>
  <si>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</si>
  <si>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</si>
  <si>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</si>
  <si>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</si>
  <si>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</si>
  <si>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</si>
  <si>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</si>
  <si>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</si>
  <si>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</si>
  <si>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</si>
  <si>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</si>
  <si>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</si>
  <si>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</si>
  <si>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</si>
  <si>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</si>
  <si>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</si>
  <si>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</si>
  <si>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</si>
  <si>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</si>
  <si>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</si>
  <si>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</si>
  <si>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</si>
  <si>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</si>
  <si>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</si>
  <si>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</si>
  <si>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</si>
  <si>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</si>
  <si>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</si>
  <si>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</si>
  <si>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</si>
  <si>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</si>
  <si>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</si>
  <si>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</si>
  <si>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</si>
  <si>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</si>
  <si>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</si>
  <si>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</si>
  <si>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</si>
  <si>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</si>
  <si>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</si>
  <si>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</si>
  <si>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</si>
  <si>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</si>
  <si>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</si>
  <si>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</si>
  <si>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</si>
  <si>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</si>
  <si>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</si>
  <si>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</si>
  <si>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</si>
  <si>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</si>
  <si>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</si>
  <si>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</si>
  <si>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</si>
  <si>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</si>
  <si>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</si>
  <si>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</si>
  <si>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</si>
  <si>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</si>
  <si>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</si>
  <si>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</si>
  <si>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</si>
  <si>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</si>
  <si>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</si>
  <si>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</si>
  <si>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</si>
  <si>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</si>
  <si>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</si>
  <si>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</si>
  <si>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</si>
  <si>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</si>
  <si>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</si>
  <si>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</si>
  <si>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</si>
  <si>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</si>
  <si>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</si>
  <si>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</si>
  <si>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</si>
  <si>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</si>
  <si>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</si>
  <si>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</si>
  <si>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</si>
  <si>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</si>
  <si>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</si>
  <si>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</si>
  <si>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</si>
  <si>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</si>
  <si>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</si>
  <si>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</si>
  <si>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</si>
  <si>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</si>
  <si>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</si>
  <si>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</si>
  <si>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</si>
  <si>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</si>
  <si>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</si>
  <si>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</si>
  <si>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</si>
  <si>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</si>
  <si>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</si>
  <si>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</si>
  <si>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</si>
  <si>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</si>
  <si>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</si>
  <si>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</si>
  <si>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</si>
  <si>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</si>
  <si>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</si>
  <si>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</si>
  <si>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</si>
  <si>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</si>
  <si>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</si>
  <si>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</si>
  <si>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</si>
  <si>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</si>
  <si>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</si>
  <si>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</si>
  <si>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</si>
  <si>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</si>
  <si>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</si>
  <si>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</si>
  <si>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</si>
  <si>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</si>
  <si>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</si>
  <si>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</si>
  <si>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</si>
  <si>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</si>
  <si>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</si>
  <si>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</si>
  <si>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</si>
  <si>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</si>
  <si>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</si>
  <si>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</si>
  <si>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</si>
  <si>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</si>
  <si>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</si>
  <si>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</si>
  <si>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</si>
  <si>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</si>
  <si>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</si>
  <si>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</si>
  <si>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</si>
  <si>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</si>
  <si>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</si>
  <si>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</si>
  <si>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</si>
  <si>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</si>
  <si>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</si>
  <si>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</si>
  <si>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</si>
  <si>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</si>
  <si>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</si>
  <si>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</si>
  <si>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</si>
  <si>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</si>
  <si>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</si>
  <si>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</si>
  <si>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</si>
  <si>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</si>
  <si>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</si>
  <si>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</si>
  <si>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</si>
  <si>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</si>
  <si>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</si>
  <si>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</si>
  <si>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</si>
  <si>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</si>
  <si>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</si>
  <si>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</si>
  <si>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</si>
  <si>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</si>
  <si>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</si>
  <si>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</si>
  <si>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</si>
  <si>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</si>
  <si>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</si>
  <si>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</si>
  <si>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</si>
  <si>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</si>
  <si>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</si>
  <si>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</si>
  <si>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</si>
  <si>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</si>
  <si>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</si>
  <si>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</si>
  <si>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</si>
  <si>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</si>
  <si>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</si>
  <si>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</si>
  <si>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</si>
  <si>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</si>
  <si>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</si>
  <si>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</si>
  <si>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</si>
  <si>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</si>
  <si>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</si>
  <si>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</si>
  <si>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</si>
  <si>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</si>
  <si>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</si>
  <si>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</si>
  <si>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</si>
  <si>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</si>
  <si>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</si>
  <si>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</si>
  <si>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</si>
  <si>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</si>
  <si>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</si>
  <si>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</si>
  <si>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</si>
  <si>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</si>
  <si>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</si>
  <si>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</si>
  <si>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</si>
  <si>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</si>
  <si>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</si>
  <si>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</si>
  <si>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</si>
  <si>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</si>
  <si>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</si>
  <si>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</si>
  <si>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</si>
  <si>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</si>
  <si>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</si>
  <si>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</si>
  <si>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</si>
  <si>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</si>
  <si>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</si>
  <si>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</si>
  <si>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</si>
  <si>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</si>
  <si>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</si>
  <si>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</si>
  <si>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</si>
  <si>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</si>
  <si>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</si>
  <si>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</si>
  <si>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</si>
  <si>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</si>
  <si>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</si>
  <si>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</si>
  <si>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</si>
  <si>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</si>
  <si>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</si>
  <si>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</si>
  <si>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</si>
  <si>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</si>
  <si>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</si>
  <si>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</si>
  <si>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</si>
  <si>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</si>
  <si>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</si>
  <si>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</si>
  <si>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</si>
  <si>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</si>
  <si>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</si>
  <si>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</si>
  <si>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</si>
  <si>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</si>
  <si>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</si>
  <si>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</si>
  <si>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</si>
  <si>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</si>
  <si>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</si>
  <si>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</si>
  <si>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</si>
  <si>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</si>
  <si>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</si>
  <si>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</si>
  <si>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</si>
  <si>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</si>
  <si>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</si>
  <si>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</si>
  <si>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</si>
  <si>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</si>
  <si>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</si>
  <si>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</si>
  <si>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</si>
  <si>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</si>
  <si>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</si>
  <si>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</si>
  <si>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</si>
  <si>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</si>
  <si>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</si>
  <si>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</si>
  <si>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</si>
  <si>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</si>
  <si>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</si>
  <si>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</si>
  <si>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</si>
  <si>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</si>
  <si>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</si>
  <si>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</si>
  <si>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</si>
  <si>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</si>
  <si>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</si>
  <si>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</si>
  <si>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</si>
  <si>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</si>
  <si>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</si>
  <si>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</si>
  <si>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</si>
  <si>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</si>
  <si>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</si>
  <si>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</si>
  <si>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</si>
  <si>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</si>
  <si>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</si>
  <si>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</si>
  <si>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</si>
  <si>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</si>
  <si>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</si>
  <si>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</si>
  <si>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</si>
  <si>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</si>
  <si>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</si>
  <si>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</si>
  <si>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</si>
  <si>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</si>
  <si>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</si>
  <si>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</si>
  <si>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</si>
  <si>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</si>
  <si>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</si>
  <si>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</si>
  <si>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</si>
  <si>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</si>
  <si>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</si>
  <si>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</si>
  <si>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</si>
  <si>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</si>
  <si>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</si>
  <si>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</si>
  <si>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</si>
  <si>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</si>
  <si>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</si>
  <si>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</si>
  <si>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</si>
  <si>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</si>
  <si>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</si>
  <si>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</si>
  <si>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</si>
  <si>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</si>
  <si>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</si>
  <si>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</si>
  <si>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</si>
  <si>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</si>
  <si>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</si>
  <si>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</si>
  <si>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</si>
  <si>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</si>
  <si>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</si>
  <si>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</si>
  <si>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</si>
  <si>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</si>
  <si>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</si>
  <si>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</si>
  <si>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</si>
  <si>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</si>
  <si>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</si>
  <si>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</si>
  <si>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</si>
  <si>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</si>
  <si>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</si>
  <si>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</si>
  <si>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</si>
  <si>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</si>
  <si>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</si>
  <si>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</si>
  <si>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</si>
  <si>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</si>
  <si>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</si>
  <si>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</si>
  <si>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</si>
  <si>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</si>
  <si>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</si>
  <si>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</si>
  <si>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</si>
  <si>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</si>
  <si>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</si>
  <si>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</si>
  <si>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</si>
  <si>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</si>
  <si>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</si>
  <si>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</si>
  <si>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</si>
  <si>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</si>
  <si>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</si>
  <si>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</si>
  <si>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</si>
  <si>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</si>
  <si>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</si>
  <si>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</si>
  <si>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</si>
  <si>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</si>
  <si>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</si>
  <si>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</si>
  <si>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</si>
  <si>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</si>
  <si>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</si>
  <si>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</si>
  <si>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</si>
  <si>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</si>
  <si>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</si>
  <si>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</si>
  <si>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</si>
  <si>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</si>
  <si>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</si>
  <si>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</si>
  <si>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</si>
  <si>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</si>
  <si>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</si>
  <si>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</si>
  <si>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</si>
  <si>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</si>
  <si>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</si>
  <si>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</si>
  <si>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</si>
  <si>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</si>
  <si>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</si>
  <si>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</si>
  <si>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</si>
  <si>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</si>
  <si>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</si>
  <si>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</si>
  <si>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</si>
  <si>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</si>
  <si>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</si>
  <si>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</si>
  <si>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</si>
  <si>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</si>
  <si>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</si>
  <si>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</si>
  <si>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</si>
  <si>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</si>
  <si>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</si>
  <si>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</si>
  <si>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</si>
  <si>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</si>
  <si>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</si>
  <si>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</si>
  <si>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</si>
  <si>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</si>
  <si>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</si>
  <si>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</si>
  <si>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</si>
  <si>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</si>
  <si>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</si>
  <si>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</si>
  <si>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</si>
  <si>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</si>
  <si>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</si>
  <si>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</si>
  <si>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</si>
  <si>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</si>
  <si>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</si>
  <si>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</si>
  <si>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</si>
  <si>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</si>
  <si>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</si>
  <si>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</si>
  <si>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</si>
  <si>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</si>
  <si>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</si>
  <si>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</si>
  <si>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</si>
  <si>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</si>
  <si>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</si>
  <si>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</si>
  <si>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</si>
  <si>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</si>
  <si>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</si>
  <si>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</si>
  <si>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</si>
  <si>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</si>
  <si>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</si>
  <si>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</si>
  <si>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</si>
  <si>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</si>
  <si>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</si>
  <si>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</si>
  <si>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</si>
  <si>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</si>
  <si>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</si>
  <si>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</si>
  <si>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</si>
  <si>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</si>
  <si>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</si>
  <si>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</si>
  <si>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</si>
  <si>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</si>
  <si>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</si>
  <si>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</si>
  <si>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</si>
  <si>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</si>
  <si>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</si>
  <si>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</si>
  <si>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</si>
  <si>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</si>
  <si>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</si>
  <si>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</si>
  <si>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</si>
  <si>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</si>
  <si>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</si>
  <si>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</si>
  <si>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</si>
  <si>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</si>
  <si>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</si>
  <si>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</si>
  <si>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</si>
  <si>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</si>
  <si>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</si>
  <si>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</si>
  <si>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</si>
  <si>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</si>
  <si>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</si>
  <si>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</si>
  <si>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</si>
  <si>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</si>
  <si>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</si>
  <si>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</si>
  <si>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</si>
  <si>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</si>
  <si>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</si>
  <si>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</si>
  <si>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</si>
  <si>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</si>
  <si>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</si>
  <si>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</si>
  <si>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</si>
  <si>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</si>
  <si>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</si>
  <si>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</si>
  <si>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</si>
  <si>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</si>
  <si>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</si>
  <si>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</si>
  <si>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</si>
  <si>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</si>
  <si>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</si>
  <si>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</si>
  <si>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</si>
  <si>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</si>
  <si>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</si>
  <si>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</si>
  <si>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</si>
  <si>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</si>
  <si>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</si>
  <si>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</si>
  <si>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</si>
  <si>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</si>
  <si>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</si>
  <si>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</si>
  <si>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</si>
  <si>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</si>
  <si>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</si>
  <si>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</si>
  <si>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</si>
  <si>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</si>
  <si>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</si>
  <si>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</si>
  <si>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</si>
  <si>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</si>
  <si>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</si>
  <si>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</si>
  <si>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</si>
  <si>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</si>
  <si>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</si>
  <si>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</si>
  <si>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</si>
  <si>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</si>
  <si>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</si>
  <si>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</si>
  <si>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</si>
  <si>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</si>
  <si>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</si>
  <si>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</si>
  <si>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</si>
  <si>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</si>
  <si>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</si>
  <si>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</si>
  <si>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</si>
  <si>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</si>
  <si>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</si>
  <si>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</si>
  <si>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</si>
  <si>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</si>
  <si>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</si>
  <si>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</si>
  <si>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</si>
  <si>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</si>
  <si>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</si>
  <si>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</si>
  <si>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</si>
  <si>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</si>
  <si>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</si>
  <si>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</si>
  <si>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</si>
  <si>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</si>
  <si>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</si>
  <si>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</si>
  <si>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</si>
  <si>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</si>
  <si>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</si>
  <si>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</si>
  <si>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</si>
  <si>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</si>
  <si>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</si>
  <si>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</si>
  <si>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</si>
  <si>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</si>
  <si>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</si>
  <si>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</si>
  <si>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</si>
  <si>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</si>
  <si>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</si>
  <si>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</si>
  <si>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</si>
  <si>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</si>
  <si>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</si>
  <si>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</si>
  <si>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</si>
  <si>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</si>
  <si>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</si>
  <si>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</si>
  <si>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</si>
  <si>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</si>
  <si>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</si>
  <si>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</si>
  <si>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</si>
  <si>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</si>
  <si>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</si>
  <si>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</si>
  <si>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</si>
  <si>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</si>
  <si>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</si>
  <si>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</si>
  <si>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</si>
  <si>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</si>
  <si>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</si>
  <si>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</si>
  <si>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</si>
  <si>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</si>
  <si>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</si>
  <si>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</si>
  <si>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</si>
  <si>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</si>
  <si>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</si>
  <si>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</si>
  <si>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</si>
  <si>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</si>
  <si>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</si>
  <si>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</si>
  <si>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</si>
  <si>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</si>
  <si>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</si>
  <si>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</si>
  <si>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</si>
  <si>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</si>
  <si>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</si>
  <si>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</si>
  <si>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</si>
  <si>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</si>
  <si>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</si>
  <si>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</si>
  <si>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</si>
  <si>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</si>
  <si>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</si>
  <si>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</si>
  <si>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</si>
  <si>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</si>
  <si>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</si>
  <si>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</si>
  <si>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</si>
  <si>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</si>
  <si>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</si>
  <si>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</si>
  <si>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</si>
  <si>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</si>
  <si>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</si>
  <si>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</si>
  <si>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</si>
  <si>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</si>
  <si>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</si>
  <si>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</si>
  <si>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</si>
  <si>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</si>
  <si>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</si>
  <si>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</si>
  <si>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</si>
  <si>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</si>
  <si>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</si>
  <si>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</si>
  <si>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</si>
  <si>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</si>
  <si>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</si>
  <si>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</si>
  <si>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</si>
  <si>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</si>
  <si>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</si>
  <si>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</si>
  <si>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</si>
  <si>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</si>
  <si>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</si>
  <si>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</si>
  <si>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</si>
  <si>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</si>
  <si>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</si>
  <si>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</si>
  <si>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</si>
  <si>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</si>
  <si>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</si>
  <si>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</si>
  <si>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</si>
  <si>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</si>
  <si>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</si>
  <si>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</si>
  <si>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</si>
  <si>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</si>
  <si>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</si>
  <si>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</si>
  <si>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</si>
  <si>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</si>
  <si>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</si>
  <si>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</si>
  <si>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</si>
  <si>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</si>
  <si>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</si>
  <si>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</si>
  <si>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</si>
  <si>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</si>
  <si>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</si>
  <si>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</si>
  <si>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</si>
  <si>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</si>
  <si>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</si>
  <si>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</si>
  <si>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</si>
  <si>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</si>
  <si>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</si>
  <si>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</si>
  <si>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</si>
  <si>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</si>
  <si>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</si>
  <si>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</si>
  <si>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</si>
  <si>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</si>
  <si>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</si>
  <si>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</si>
  <si>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</si>
  <si>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</si>
  <si>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</si>
  <si>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</si>
  <si>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</si>
  <si>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</si>
  <si>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</si>
  <si>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</si>
  <si>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</si>
  <si>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</si>
  <si>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</si>
  <si>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</si>
  <si>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</si>
  <si>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</si>
  <si>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</si>
  <si>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</si>
  <si>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</si>
  <si>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</si>
  <si>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</si>
  <si>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</si>
  <si>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</si>
  <si>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</si>
  <si>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</si>
  <si>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</si>
  <si>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</si>
  <si>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</si>
  <si>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</si>
  <si>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</si>
  <si>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</si>
  <si>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</si>
  <si>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</si>
  <si>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</si>
  <si>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</si>
  <si>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</si>
  <si>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</si>
  <si>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</si>
  <si>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</si>
  <si>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</si>
  <si>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</si>
  <si>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</si>
  <si>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</si>
  <si>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</si>
  <si>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</si>
  <si>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</si>
  <si>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</si>
  <si>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</si>
  <si>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</si>
  <si>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</si>
  <si>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</si>
  <si>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</si>
  <si>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</si>
  <si>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</si>
  <si>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</si>
  <si>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</si>
  <si>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</si>
  <si>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</si>
  <si>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</si>
  <si>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</si>
  <si>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</si>
  <si>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</si>
  <si>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</si>
  <si>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</si>
  <si>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</si>
  <si>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</si>
  <si>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</si>
  <si>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</si>
  <si>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</si>
  <si>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</si>
  <si>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</si>
  <si>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</si>
  <si>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</si>
  <si>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</si>
  <si>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</si>
  <si>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</si>
  <si>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</si>
  <si>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</si>
  <si>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</si>
  <si>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</si>
  <si>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</si>
  <si>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</si>
  <si>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</si>
  <si>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</si>
  <si>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</si>
  <si>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</si>
  <si>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</si>
  <si>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</si>
  <si>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</si>
  <si>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</si>
  <si>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</si>
  <si>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</si>
  <si>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</si>
  <si>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</si>
  <si>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</si>
  <si>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</si>
  <si>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</si>
  <si>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</si>
  <si>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</si>
  <si>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</si>
  <si>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</si>
  <si>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</si>
  <si>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</si>
  <si>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</si>
  <si>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</si>
  <si>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</si>
  <si>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</si>
  <si>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</si>
  <si>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</si>
  <si>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</si>
  <si>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</si>
  <si>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</si>
  <si>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</si>
  <si>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</si>
  <si>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</si>
  <si>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</si>
  <si>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</si>
  <si>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</si>
  <si>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</si>
  <si>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</si>
  <si>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</si>
  <si>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</si>
  <si>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</si>
  <si>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</si>
  <si>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</si>
  <si>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</si>
  <si>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</si>
  <si>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</si>
  <si>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</si>
  <si>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</si>
  <si>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</si>
  <si>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</si>
  <si>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</si>
  <si>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</si>
  <si>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</si>
  <si>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</si>
  <si>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</si>
  <si>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</si>
  <si>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</si>
  <si>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</si>
  <si>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</si>
  <si>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</si>
  <si>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</si>
  <si>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</si>
  <si>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</si>
  <si>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</si>
  <si>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</si>
  <si>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</si>
  <si>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</si>
  <si>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</si>
  <si>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</si>
  <si>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</si>
  <si>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</si>
  <si>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</si>
  <si>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</si>
  <si>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</si>
  <si>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</si>
  <si>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</si>
  <si>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</si>
  <si>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</si>
  <si>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</si>
  <si>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</si>
  <si>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</si>
  <si>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</si>
  <si>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</si>
  <si>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</si>
  <si>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</si>
  <si>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</si>
  <si>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</si>
  <si>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</si>
  <si>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</si>
  <si>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</si>
  <si>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</si>
  <si>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</si>
  <si>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</si>
  <si>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</si>
  <si>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</si>
  <si>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</si>
  <si>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</si>
  <si>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</si>
  <si>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</si>
  <si>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</si>
  <si>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</si>
  <si>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</si>
  <si>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</si>
  <si>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</si>
  <si>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</si>
  <si>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</si>
  <si>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</si>
  <si>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</si>
  <si>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</si>
  <si>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</si>
  <si>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</si>
  <si>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</si>
  <si>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</si>
  <si>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</si>
  <si>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</si>
  <si>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</si>
  <si>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</si>
  <si>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</si>
  <si>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</si>
  <si>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</si>
  <si>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</si>
  <si>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</si>
  <si>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</si>
  <si>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</si>
  <si>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</si>
  <si>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</si>
  <si>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</si>
  <si>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</si>
  <si>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</si>
  <si>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</si>
  <si>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</si>
  <si>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</si>
  <si>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</si>
  <si>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</si>
  <si>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</si>
  <si>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</si>
  <si>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</si>
  <si>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</si>
  <si>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</si>
  <si>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</si>
  <si>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</si>
  <si>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</si>
  <si>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</si>
  <si>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</si>
  <si>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</si>
  <si>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</si>
  <si>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</si>
  <si>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</si>
  <si>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</si>
  <si>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</si>
  <si>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</si>
  <si>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</si>
  <si>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</si>
  <si>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</si>
  <si>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</si>
  <si>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</si>
  <si>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</si>
  <si>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</si>
  <si>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</si>
  <si>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</si>
  <si>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</si>
  <si>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</si>
  <si>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</si>
  <si>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</si>
  <si>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</si>
  <si>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</si>
  <si>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</si>
  <si>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</si>
  <si>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</si>
  <si>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</si>
  <si>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</si>
  <si>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</si>
  <si>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</si>
  <si>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</si>
  <si>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</si>
  <si>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</si>
  <si>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</si>
  <si>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</si>
  <si>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</si>
  <si>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</si>
  <si>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</si>
  <si>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</si>
  <si>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</si>
  <si>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</si>
  <si>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</si>
  <si>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</si>
  <si>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</si>
  <si>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</si>
  <si>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</si>
  <si>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</si>
  <si>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</si>
  <si>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</si>
  <si>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</si>
  <si>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</si>
  <si>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</si>
  <si>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</si>
  <si>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</si>
  <si>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</si>
  <si>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</si>
  <si>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</si>
  <si>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</si>
  <si>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</si>
  <si>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</si>
  <si>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</si>
  <si>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</si>
  <si>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</si>
  <si>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</si>
  <si>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</si>
  <si>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</si>
  <si>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</si>
  <si>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</si>
  <si>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</si>
  <si>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</si>
  <si>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</si>
  <si>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</si>
  <si>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</si>
  <si>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</si>
  <si>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</si>
  <si>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</si>
  <si>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</si>
  <si>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</si>
  <si>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</si>
  <si>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</si>
  <si>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</si>
  <si>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</si>
  <si>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</si>
  <si>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</si>
  <si>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</si>
  <si>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</si>
  <si>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</si>
  <si>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</si>
  <si>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</si>
  <si>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</si>
  <si>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</si>
  <si>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</si>
  <si>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</si>
  <si>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</si>
  <si>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</si>
  <si>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</si>
  <si>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</si>
  <si>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</si>
  <si>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</si>
  <si>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</si>
  <si>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</si>
  <si>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</si>
  <si>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</si>
  <si>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</si>
  <si>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</si>
  <si>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</si>
  <si>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</si>
  <si>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</si>
  <si>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</si>
  <si>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</si>
  <si>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</si>
  <si>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</si>
  <si>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</si>
  <si>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</si>
  <si>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</si>
  <si>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</si>
  <si>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</si>
  <si>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</si>
  <si>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</si>
  <si>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</si>
  <si>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</si>
  <si>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</si>
  <si>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</si>
  <si>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</si>
  <si>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</si>
  <si>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</si>
  <si>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</si>
  <si>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</si>
  <si>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</si>
  <si>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</si>
  <si>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</si>
  <si>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</si>
  <si>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</si>
  <si>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</si>
  <si>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</si>
  <si>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</si>
  <si>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</si>
  <si>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</si>
  <si>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</si>
  <si>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</si>
  <si>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</si>
  <si>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</si>
  <si>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</si>
  <si>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</si>
  <si>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</si>
  <si>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</si>
  <si>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</si>
  <si>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</si>
  <si>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</si>
  <si>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</si>
  <si>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</si>
  <si>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</si>
  <si>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</si>
  <si>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</si>
  <si>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</si>
  <si>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</si>
  <si>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</si>
  <si>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</si>
  <si>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</si>
  <si>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</si>
  <si>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</si>
  <si>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</si>
  <si>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</si>
  <si>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</si>
  <si>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</si>
  <si>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</si>
  <si>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</si>
  <si>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</si>
  <si>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</si>
  <si>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</si>
  <si>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</si>
  <si>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</si>
  <si>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</si>
  <si>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</si>
  <si>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</si>
  <si>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</si>
  <si>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</si>
  <si>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</si>
  <si>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</si>
  <si>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</si>
  <si>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</si>
  <si>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</si>
  <si>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</si>
  <si>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</si>
  <si>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</si>
  <si>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</si>
  <si>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</si>
  <si>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</si>
  <si>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</si>
  <si>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</si>
  <si>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</si>
  <si>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</si>
  <si>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</si>
  <si>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</si>
  <si>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</si>
  <si>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</si>
  <si>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</si>
  <si>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</si>
  <si>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</si>
  <si>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</si>
  <si>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</si>
  <si>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</si>
  <si>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</si>
  <si>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</si>
  <si>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</si>
  <si>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</si>
  <si>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</si>
  <si>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</si>
  <si>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</si>
  <si>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</si>
  <si>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</si>
  <si>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</si>
  <si>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</si>
  <si>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</si>
  <si>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</si>
  <si>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</si>
  <si>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</si>
  <si>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</si>
  <si>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</si>
  <si>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</si>
  <si>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</si>
  <si>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</si>
  <si>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</si>
  <si>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</si>
  <si>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</si>
  <si>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</si>
  <si>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</si>
  <si>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</si>
  <si>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</si>
  <si>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</si>
  <si>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</si>
  <si>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</si>
  <si>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</si>
  <si>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</si>
  <si>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</si>
  <si>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</si>
  <si>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</si>
  <si>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</si>
  <si>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</si>
  <si>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</si>
  <si>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</si>
  <si>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</si>
  <si>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</si>
  <si>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</si>
  <si>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</si>
  <si>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</si>
  <si>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</si>
  <si>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</si>
  <si>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</si>
  <si>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</si>
  <si>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</si>
  <si>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</si>
  <si>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</si>
  <si>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</si>
  <si>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</si>
  <si>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</si>
  <si>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</si>
  <si>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</si>
  <si>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</si>
  <si>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</si>
  <si>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</si>
  <si>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</si>
  <si>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</si>
  <si>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</si>
  <si>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</si>
  <si>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</si>
  <si>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</si>
  <si>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</si>
  <si>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</si>
  <si>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</si>
  <si>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</si>
  <si>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</si>
  <si>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</si>
  <si>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</si>
  <si>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</si>
  <si>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</si>
  <si>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</si>
  <si>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</si>
  <si>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</si>
  <si>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</si>
  <si>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</si>
  <si>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</si>
  <si>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</si>
  <si>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</si>
  <si>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</si>
  <si>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</si>
  <si>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</si>
  <si>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</si>
  <si>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</si>
  <si>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</si>
  <si>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</si>
  <si>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</si>
  <si>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</si>
  <si>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</si>
  <si>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</si>
  <si>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</si>
  <si>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</si>
  <si>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</si>
  <si>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</si>
  <si>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</si>
  <si>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</si>
  <si>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</si>
  <si>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</si>
  <si>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</si>
  <si>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</si>
  <si>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</si>
  <si>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</si>
  <si>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</si>
  <si>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</si>
  <si>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</si>
  <si>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</si>
  <si>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</si>
  <si>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</si>
  <si>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</si>
  <si>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</si>
  <si>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</si>
  <si>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</si>
  <si>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</si>
  <si>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</si>
  <si>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</si>
  <si>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</si>
  <si>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</si>
  <si>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</si>
  <si>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</si>
  <si>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</si>
  <si>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</si>
  <si>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</si>
  <si>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</si>
  <si>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</si>
  <si>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</si>
  <si>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</si>
  <si>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</si>
  <si>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</si>
  <si>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</si>
  <si>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</si>
  <si>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</si>
  <si>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</si>
  <si>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</si>
  <si>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</si>
  <si>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</si>
  <si>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</si>
  <si>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</si>
  <si>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</si>
  <si>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</si>
  <si>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</si>
  <si>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</si>
  <si>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</si>
  <si>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</si>
  <si>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</si>
  <si>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</si>
  <si>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</si>
  <si>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</si>
  <si>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</si>
  <si>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</si>
  <si>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</si>
  <si>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</si>
  <si>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</si>
  <si>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</si>
  <si>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</si>
  <si>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</si>
  <si>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</si>
  <si>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</si>
  <si>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</si>
  <si>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</si>
  <si>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</si>
  <si>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</si>
  <si>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</si>
  <si>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</si>
  <si>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</si>
  <si>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</si>
  <si>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</si>
  <si>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</si>
  <si>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</si>
  <si>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</si>
  <si>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</si>
  <si>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</si>
  <si>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</si>
  <si>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</si>
  <si>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</si>
  <si>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</si>
  <si>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</si>
  <si>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</si>
  <si>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</si>
  <si>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</si>
  <si>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</si>
  <si>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</si>
  <si>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</si>
  <si>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</si>
  <si>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</si>
  <si>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</si>
  <si>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</si>
  <si>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</si>
  <si>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</si>
  <si>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</si>
  <si>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</si>
  <si>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</si>
  <si>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</si>
  <si>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</si>
  <si>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</si>
  <si>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</si>
  <si>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</si>
  <si>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</si>
  <si>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</si>
  <si>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</si>
  <si>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</si>
  <si>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</si>
  <si>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</si>
  <si>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</si>
  <si>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</si>
  <si>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</si>
  <si>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</si>
  <si>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</si>
  <si>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</si>
  <si>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</si>
  <si>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</si>
  <si>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</si>
  <si>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</si>
  <si>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</si>
  <si>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</si>
  <si>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</si>
  <si>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</si>
  <si>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</si>
  <si>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</si>
  <si>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</si>
  <si>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</si>
  <si>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</si>
  <si>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</si>
  <si>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</si>
  <si>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</si>
  <si>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</si>
  <si>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</si>
  <si>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</si>
  <si>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</si>
  <si>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</si>
  <si>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</si>
  <si>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</si>
  <si>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</si>
  <si>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</si>
  <si>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</si>
  <si>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</si>
  <si>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</si>
  <si>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</si>
  <si>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</si>
  <si>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</si>
  <si>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</si>
  <si>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</si>
  <si>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</si>
  <si>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</si>
  <si>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</si>
  <si>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</si>
  <si>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</si>
  <si>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</si>
  <si>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</si>
  <si>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</si>
  <si>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</si>
  <si>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</si>
  <si>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</si>
  <si>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</si>
  <si>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</si>
  <si>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</si>
  <si>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</si>
  <si>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</si>
  <si>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</si>
  <si>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</si>
  <si>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</si>
  <si>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</si>
  <si>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</si>
  <si>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</si>
  <si>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</si>
  <si>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</si>
  <si>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</si>
  <si>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</si>
  <si>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</si>
  <si>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</si>
  <si>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</si>
  <si>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</si>
  <si>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</si>
  <si>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</si>
  <si>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</si>
  <si>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</si>
  <si>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</si>
  <si>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</si>
  <si>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</si>
  <si>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</si>
  <si>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</si>
  <si>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</si>
  <si>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</si>
  <si>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</si>
  <si>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</si>
  <si>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</si>
  <si>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</si>
  <si>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</si>
  <si>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</si>
  <si>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</si>
  <si>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</si>
  <si>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</si>
  <si>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</si>
  <si>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</si>
  <si>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</si>
  <si>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</si>
  <si>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</si>
  <si>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</si>
  <si>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</si>
  <si>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</si>
  <si>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</si>
  <si>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</si>
  <si>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</si>
  <si>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</si>
  <si>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</si>
  <si>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</si>
  <si>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</si>
  <si>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</si>
  <si>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</si>
  <si>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</si>
  <si>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</si>
  <si>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</si>
  <si>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</si>
  <si>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</si>
  <si>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</si>
  <si>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</si>
  <si>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</si>
  <si>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</si>
  <si>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</si>
  <si>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</si>
  <si>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</si>
  <si>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</si>
  <si>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</si>
  <si>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</si>
  <si>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</si>
  <si>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</si>
  <si>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</si>
  <si>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</si>
  <si>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</si>
  <si>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</si>
  <si>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</si>
  <si>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</si>
  <si>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</si>
  <si>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</si>
  <si>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</si>
  <si>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</si>
  <si>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</si>
  <si>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</si>
  <si>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</si>
  <si>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</si>
  <si>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</si>
  <si>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</si>
  <si>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</si>
  <si>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</si>
  <si>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</si>
  <si>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</si>
  <si>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</si>
  <si>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</si>
  <si>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</si>
  <si>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</si>
  <si>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</si>
  <si>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</si>
  <si>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</si>
  <si>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</si>
  <si>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</si>
  <si>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</si>
  <si>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</si>
  <si>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</si>
  <si>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</si>
  <si>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</si>
  <si>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</si>
  <si>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</si>
  <si>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</si>
  <si>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</si>
  <si>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</si>
  <si>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</si>
  <si>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</si>
  <si>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</si>
  <si>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</si>
  <si>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</si>
  <si>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</si>
  <si>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</si>
  <si>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</si>
  <si>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</si>
  <si>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</si>
  <si>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</si>
  <si>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</si>
  <si>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</si>
  <si>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</si>
  <si>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</si>
  <si>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</si>
  <si>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</si>
  <si>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</si>
  <si>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</si>
  <si>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</si>
  <si>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</si>
  <si>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</si>
  <si>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</si>
  <si>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</si>
  <si>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</si>
  <si>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</si>
  <si>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</si>
  <si>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</si>
  <si>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</si>
  <si>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</si>
  <si>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</si>
  <si>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</si>
  <si>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</si>
  <si>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</si>
  <si>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</si>
  <si>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</si>
  <si>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</si>
  <si>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</si>
  <si>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</si>
  <si>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</si>
  <si>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</si>
  <si>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</si>
  <si>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</si>
  <si>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</si>
  <si>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</si>
  <si>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</si>
  <si>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</si>
  <si>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</si>
  <si>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</si>
  <si>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</si>
  <si>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</si>
  <si>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</si>
  <si>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</si>
  <si>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</si>
  <si>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</si>
  <si>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</si>
  <si>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</si>
  <si>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</si>
  <si>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</si>
  <si>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</si>
  <si>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</si>
  <si>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</si>
  <si>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</si>
  <si>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</si>
  <si>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</si>
  <si>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</si>
  <si>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</si>
  <si>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</si>
  <si>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</si>
  <si>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</si>
  <si>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</si>
  <si>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</si>
  <si>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</si>
  <si>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</si>
  <si>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</si>
  <si>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</si>
  <si>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</si>
  <si>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</si>
  <si>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</si>
  <si>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</si>
  <si>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</si>
  <si>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</si>
  <si>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</si>
  <si>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</si>
  <si>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</si>
  <si>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</si>
  <si>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</si>
  <si>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</si>
  <si>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</si>
  <si>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</si>
  <si>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</si>
  <si>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</si>
  <si>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</si>
  <si>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</si>
  <si>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</si>
  <si>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</si>
  <si>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</si>
  <si>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</si>
  <si>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</si>
  <si>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</si>
  <si>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</si>
  <si>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</si>
  <si>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</si>
  <si>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</si>
  <si>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</si>
  <si>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</si>
  <si>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</si>
  <si>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</si>
  <si>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</si>
  <si>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</si>
  <si>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</si>
  <si>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</si>
  <si>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</si>
  <si>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</si>
  <si>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</si>
  <si>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</si>
  <si>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</si>
  <si>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</si>
  <si>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</si>
  <si>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</si>
  <si>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</si>
  <si>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</si>
  <si>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</si>
  <si>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</si>
  <si>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</si>
  <si>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</si>
  <si>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</si>
  <si>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</si>
  <si>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</si>
  <si>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</si>
  <si>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</si>
  <si>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</si>
  <si>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</si>
  <si>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</si>
  <si>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</si>
  <si>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</si>
  <si>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</si>
  <si>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</si>
  <si>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</si>
  <si>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</si>
  <si>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</si>
  <si>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</si>
  <si>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</si>
  <si>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</si>
  <si>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</si>
  <si>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</si>
  <si>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</si>
  <si>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</si>
  <si>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</si>
  <si>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</si>
  <si>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</si>
  <si>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</si>
  <si>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</si>
  <si>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</si>
  <si>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</si>
  <si>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</si>
  <si>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</si>
  <si>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</si>
  <si>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</si>
  <si>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</si>
  <si>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</si>
  <si>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</si>
  <si>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</si>
  <si>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</si>
  <si>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</si>
  <si>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</si>
  <si>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</si>
  <si>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</si>
  <si>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</si>
  <si>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</si>
  <si>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</si>
  <si>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</si>
  <si>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</si>
  <si>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</si>
  <si>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</si>
  <si>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</si>
  <si>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</si>
  <si>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</si>
  <si>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</si>
  <si>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</si>
  <si>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</si>
  <si>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</si>
  <si>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</si>
  <si>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</si>
  <si>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</si>
  <si>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</si>
  <si>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</si>
  <si>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</si>
  <si>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</si>
  <si>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</si>
  <si>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</si>
  <si>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</si>
  <si>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</si>
  <si>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</si>
  <si>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</si>
  <si>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</si>
  <si>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</si>
  <si>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</si>
  <si>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</si>
  <si>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</si>
  <si>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</si>
  <si>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</si>
  <si>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</si>
  <si>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</si>
  <si>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</si>
  <si>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</si>
  <si>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</si>
  <si>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</si>
  <si>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</si>
  <si>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</si>
  <si>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</si>
  <si>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</si>
  <si>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</si>
  <si>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</si>
  <si>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</si>
  <si>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</si>
  <si>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</si>
  <si>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</si>
  <si>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</si>
  <si>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</si>
  <si>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</si>
  <si>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</si>
  <si>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</si>
  <si>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</si>
  <si>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</si>
  <si>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</si>
  <si>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</si>
  <si>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</si>
  <si>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</si>
  <si>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</si>
  <si>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</si>
  <si>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</si>
  <si>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</si>
  <si>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</si>
  <si>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</si>
  <si>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</si>
  <si>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</si>
  <si>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</si>
  <si>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</si>
  <si>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</si>
  <si>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</si>
  <si>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</si>
  <si>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</si>
  <si>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</si>
  <si>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</si>
  <si>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</si>
  <si>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</si>
  <si>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</si>
  <si>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</si>
  <si>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</si>
  <si>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</si>
  <si>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</si>
  <si>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</si>
  <si>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</si>
  <si>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</si>
  <si>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</si>
  <si>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</si>
  <si>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</si>
  <si>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</si>
  <si>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</si>
  <si>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</si>
  <si>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</si>
  <si>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</si>
  <si>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</si>
  <si>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</si>
  <si>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</si>
  <si>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</si>
  <si>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</si>
  <si>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</si>
  <si>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</si>
  <si>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</si>
  <si>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</si>
  <si>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</si>
  <si>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</si>
  <si>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</si>
  <si>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</si>
  <si>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</si>
  <si>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</si>
  <si>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</si>
  <si>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</si>
  <si>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</si>
  <si>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</si>
  <si>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</si>
  <si>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</si>
  <si>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</si>
  <si>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</si>
  <si>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</si>
  <si>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</si>
  <si>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</si>
  <si>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</si>
  <si>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</si>
  <si>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</si>
  <si>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</si>
  <si>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</si>
  <si>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</si>
  <si>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</si>
  <si>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</si>
  <si>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</si>
  <si>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</si>
  <si>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</si>
  <si>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</si>
  <si>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</si>
  <si>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</si>
  <si>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</si>
  <si>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</si>
  <si>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</si>
  <si>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</si>
  <si>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</si>
  <si>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</si>
  <si>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</si>
  <si>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</si>
  <si>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</si>
  <si>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</si>
  <si>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</si>
  <si>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</si>
  <si>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</si>
  <si>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</si>
  <si>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</si>
  <si>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</si>
  <si>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</si>
  <si>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</si>
  <si>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</si>
  <si>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</si>
  <si>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</si>
  <si>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</si>
  <si>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</si>
  <si>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</si>
  <si>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</si>
  <si>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</si>
  <si>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</si>
  <si>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</si>
  <si>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</si>
  <si>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</si>
  <si>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</si>
  <si>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</si>
  <si>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</si>
  <si>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</si>
  <si>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</si>
  <si>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</si>
  <si>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</si>
  <si>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</si>
  <si>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</si>
  <si>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</si>
  <si>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</si>
  <si>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</si>
  <si>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</si>
  <si>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</si>
  <si>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</si>
  <si>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</si>
  <si>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</si>
  <si>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</si>
  <si>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</si>
  <si>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</si>
  <si>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</si>
  <si>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</si>
  <si>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</si>
  <si>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</si>
  <si>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</si>
  <si>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</si>
  <si>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</si>
  <si>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</si>
  <si>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</si>
  <si>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</si>
  <si>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</si>
  <si>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</si>
  <si>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</si>
  <si>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</si>
  <si>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</si>
  <si>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</si>
  <si>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</si>
  <si>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</si>
  <si>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</si>
  <si>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</si>
  <si>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</si>
  <si>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</si>
  <si>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</si>
  <si>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</si>
  <si>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</si>
  <si>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</si>
  <si>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</si>
  <si>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</si>
  <si>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</si>
  <si>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</si>
  <si>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</si>
  <si>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</si>
  <si>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</si>
  <si>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</si>
  <si>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</si>
  <si>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</si>
  <si>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</si>
  <si>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</si>
  <si>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</si>
  <si>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</si>
  <si>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</si>
  <si>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</si>
  <si>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</si>
  <si>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</si>
  <si>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</si>
  <si>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</si>
  <si>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</si>
  <si>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</si>
  <si>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</si>
  <si>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</si>
  <si>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</si>
  <si>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</si>
  <si>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</si>
  <si>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</si>
  <si>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</si>
  <si>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</si>
  <si>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</si>
  <si>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</si>
  <si>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</si>
  <si>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</si>
  <si>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</si>
  <si>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</si>
  <si>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</si>
  <si>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</si>
  <si>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</si>
  <si>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</si>
  <si>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</si>
  <si>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</si>
  <si>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</si>
  <si>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</si>
  <si>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</si>
  <si>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</si>
  <si>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</si>
  <si>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</si>
  <si>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</si>
  <si>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</si>
  <si>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</si>
  <si>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</si>
  <si>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</si>
  <si>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</si>
  <si>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</si>
  <si>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</si>
  <si>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</si>
  <si>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</si>
  <si>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</si>
  <si>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</si>
  <si>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</si>
  <si>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</si>
  <si>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</si>
  <si>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</si>
  <si>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</si>
  <si>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</si>
  <si>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</si>
  <si>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</si>
  <si>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</si>
  <si>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</si>
  <si>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</si>
  <si>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</si>
  <si>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</si>
  <si>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</si>
  <si>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</si>
  <si>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</si>
  <si>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</si>
  <si>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</si>
  <si>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</si>
  <si>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</si>
  <si>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</si>
  <si>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</si>
  <si>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</si>
  <si>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</si>
  <si>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</si>
  <si>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</si>
  <si>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</si>
  <si>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</si>
  <si>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</si>
  <si>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</si>
  <si>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</si>
  <si>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</si>
  <si>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</si>
  <si>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</si>
  <si>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</si>
  <si>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</si>
  <si>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</si>
  <si>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</si>
  <si>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</si>
  <si>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</si>
  <si>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</si>
  <si>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</si>
  <si>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</si>
  <si>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</si>
  <si>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</si>
  <si>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</si>
  <si>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</si>
  <si>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</si>
  <si>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</si>
  <si>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</si>
  <si>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</si>
  <si>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</si>
  <si>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</si>
  <si>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</si>
  <si>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</si>
  <si>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</si>
  <si>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</si>
  <si>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</si>
  <si>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</si>
  <si>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</si>
  <si>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</si>
  <si>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</si>
  <si>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</si>
  <si>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</si>
  <si>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</si>
  <si>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</si>
  <si>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</si>
  <si>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</si>
  <si>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</si>
  <si>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</si>
  <si>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</si>
  <si>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</si>
  <si>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</si>
  <si>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</si>
  <si>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</si>
  <si>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</si>
  <si>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</si>
  <si>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</si>
  <si>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</si>
  <si>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</si>
  <si>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</si>
  <si>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</si>
  <si>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</si>
  <si>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</si>
  <si>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</si>
  <si>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</si>
  <si>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</si>
  <si>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</si>
  <si>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</si>
  <si>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</si>
  <si>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</si>
  <si>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</si>
  <si>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</si>
  <si>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</si>
  <si>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</si>
  <si>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</si>
  <si>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</si>
  <si>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</si>
  <si>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</si>
  <si>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</si>
  <si>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</si>
  <si>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</si>
  <si>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</si>
  <si>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</si>
  <si>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</si>
  <si>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</si>
  <si>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</si>
  <si>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</si>
  <si>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</si>
  <si>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</si>
  <si>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</si>
  <si>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</si>
  <si>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</si>
  <si>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</si>
  <si>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</si>
  <si>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</si>
  <si>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</si>
  <si>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</si>
  <si>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</si>
  <si>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</si>
  <si>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</si>
  <si>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</si>
  <si>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</si>
  <si>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</si>
  <si>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</si>
  <si>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</si>
  <si>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</si>
  <si>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</si>
  <si>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</si>
  <si>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</si>
  <si>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</si>
  <si>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</si>
  <si>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</si>
  <si>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</si>
  <si>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</si>
  <si>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</si>
  <si>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</si>
  <si>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</si>
  <si>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</si>
  <si>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</si>
  <si>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</si>
  <si>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</si>
  <si>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</si>
  <si>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</si>
  <si>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</si>
  <si>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</si>
  <si>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</si>
  <si>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</si>
  <si>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</si>
  <si>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</si>
  <si>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</si>
  <si>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</si>
  <si>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</si>
  <si>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</si>
  <si>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</si>
  <si>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</si>
  <si>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</si>
  <si>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</si>
  <si>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</si>
  <si>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</si>
  <si>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</si>
  <si>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</si>
  <si>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</si>
  <si>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</si>
  <si>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</si>
  <si>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</si>
  <si>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</si>
  <si>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</si>
  <si>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</si>
  <si>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</si>
  <si>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</si>
  <si>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</si>
  <si>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</si>
  <si>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</si>
  <si>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</si>
  <si>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</si>
  <si>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</si>
  <si>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</si>
  <si>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</si>
  <si>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</si>
  <si>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</si>
  <si>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</si>
  <si>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</si>
  <si>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</si>
  <si>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</si>
  <si>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</si>
  <si>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</si>
  <si>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</si>
  <si>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</si>
  <si>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</si>
  <si>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</si>
  <si>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</si>
  <si>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</si>
  <si>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</si>
  <si>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</si>
  <si>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</si>
  <si>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</si>
  <si>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</si>
  <si>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</si>
  <si>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</si>
  <si>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</si>
  <si>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</si>
  <si>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</si>
  <si>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</si>
  <si>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</si>
  <si>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</si>
  <si>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</si>
  <si>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</si>
  <si>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</si>
  <si>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</si>
  <si>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</si>
  <si>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</si>
  <si>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</si>
  <si>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</si>
  <si>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</si>
  <si>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</si>
  <si>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</si>
  <si>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</si>
  <si>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</si>
  <si>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</si>
  <si>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</si>
  <si>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</si>
  <si>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</si>
  <si>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</si>
  <si>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</si>
  <si>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</si>
  <si>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</si>
  <si>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</si>
  <si>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</si>
  <si>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</si>
  <si>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</si>
  <si>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</si>
  <si>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</si>
  <si>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</si>
  <si>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</si>
  <si>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</si>
  <si>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</si>
  <si>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</si>
  <si>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</si>
  <si>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</si>
  <si>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</si>
  <si>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</si>
  <si>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</si>
  <si>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</si>
  <si>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</si>
  <si>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</si>
  <si>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</si>
  <si>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</si>
  <si>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</si>
  <si>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</si>
  <si>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</si>
  <si>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</si>
  <si>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</si>
  <si>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</si>
  <si>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</si>
  <si>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</si>
  <si>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</si>
  <si>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</si>
  <si>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</si>
  <si>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</si>
  <si>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</si>
  <si>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</si>
  <si>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</si>
  <si>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</si>
  <si>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</si>
  <si>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</si>
  <si>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</si>
  <si>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</si>
  <si>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</si>
  <si>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</si>
  <si>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</si>
  <si>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</si>
  <si>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</si>
  <si>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</si>
  <si>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</si>
  <si>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</si>
  <si>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</si>
  <si>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</si>
  <si>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</si>
  <si>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</si>
  <si>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</si>
  <si>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</si>
  <si>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</si>
  <si>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</si>
  <si>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</si>
  <si>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</si>
  <si>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</si>
  <si>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</si>
  <si>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</si>
  <si>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</si>
  <si>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</si>
  <si>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</si>
  <si>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</si>
  <si>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</si>
  <si>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</si>
  <si>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</si>
  <si>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</si>
  <si>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</si>
  <si>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</si>
  <si>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</si>
  <si>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</si>
  <si>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</si>
  <si>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</si>
  <si>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</si>
  <si>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</si>
  <si>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</si>
  <si>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</si>
  <si>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</si>
  <si>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</si>
  <si>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</si>
  <si>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</si>
  <si>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</si>
  <si>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</si>
  <si>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</si>
  <si>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</si>
  <si>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</si>
  <si>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</si>
  <si>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</si>
  <si>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</si>
  <si>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</si>
  <si>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</si>
  <si>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</si>
  <si>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</si>
  <si>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</si>
  <si>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</si>
  <si>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</si>
  <si>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</si>
  <si>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</si>
  <si>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</si>
  <si>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</si>
  <si>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</si>
  <si>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</si>
  <si>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</si>
  <si>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</si>
  <si>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</si>
  <si>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</si>
  <si>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</si>
  <si>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</si>
  <si>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</si>
  <si>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</si>
  <si>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</si>
  <si>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</si>
  <si>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</si>
  <si>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</si>
  <si>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</si>
  <si>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</si>
  <si>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</si>
  <si>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</si>
  <si>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</si>
  <si>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</si>
  <si>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</si>
  <si>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</si>
  <si>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</si>
  <si>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</si>
  <si>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</si>
  <si>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</si>
  <si>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</si>
  <si>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</si>
  <si>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</si>
  <si>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</si>
  <si>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</si>
  <si>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</si>
  <si>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</si>
  <si>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</si>
  <si>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</si>
  <si>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</si>
  <si>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</si>
  <si>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</si>
  <si>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</si>
  <si>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</si>
  <si>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</si>
  <si>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</si>
  <si>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</si>
  <si>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</si>
  <si>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</si>
  <si>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</si>
  <si>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</si>
  <si>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</si>
  <si>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</si>
  <si>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</si>
  <si>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</si>
  <si>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</si>
  <si>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</si>
  <si>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</si>
  <si>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</si>
  <si>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</si>
  <si>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</si>
  <si>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</si>
  <si>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</si>
  <si>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</si>
  <si>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</si>
  <si>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</si>
  <si>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</si>
  <si>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</si>
  <si>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</si>
  <si>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</si>
  <si>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</si>
  <si>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</si>
  <si>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</si>
  <si>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</si>
  <si>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</si>
  <si>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</si>
  <si>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</si>
  <si>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</si>
  <si>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</si>
  <si>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</si>
  <si>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</si>
  <si>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</si>
  <si>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</si>
  <si>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</si>
  <si>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</si>
  <si>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</si>
  <si>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</si>
  <si>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</si>
  <si>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</si>
  <si>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</si>
  <si>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</si>
  <si>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</si>
  <si>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</si>
  <si>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</si>
  <si>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</si>
  <si>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</si>
  <si>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</si>
  <si>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</si>
  <si>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</si>
  <si>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</si>
  <si>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</si>
  <si>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</si>
  <si>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</si>
  <si>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</si>
  <si>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</si>
  <si>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</si>
  <si>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</si>
  <si>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</si>
  <si>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</si>
  <si>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</si>
  <si>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</si>
  <si>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</si>
  <si>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</si>
  <si>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</si>
  <si>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</si>
  <si>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</si>
  <si>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</si>
  <si>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</si>
  <si>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</si>
  <si>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</si>
  <si>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</si>
  <si>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</si>
  <si>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</si>
  <si>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</si>
  <si>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</si>
  <si>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</si>
  <si>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</si>
  <si>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</si>
  <si>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</si>
  <si>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</si>
  <si>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</si>
  <si>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</si>
  <si>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</si>
  <si>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</si>
  <si>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</si>
  <si>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</si>
  <si>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</si>
  <si>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</si>
  <si>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</si>
  <si>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</si>
  <si>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</si>
  <si>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</si>
  <si>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</si>
  <si>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</si>
  <si>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</si>
  <si>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</si>
  <si>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</si>
  <si>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</si>
  <si>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</si>
  <si>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</si>
  <si>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</si>
  <si>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</si>
  <si>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</si>
  <si>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</si>
  <si>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</si>
  <si>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</si>
  <si>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</si>
  <si>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</si>
  <si>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</si>
  <si>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</si>
  <si>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</si>
  <si>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</si>
  <si>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</si>
  <si>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</si>
  <si>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</si>
  <si>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</si>
  <si>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</si>
  <si>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</si>
  <si>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</si>
  <si>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</si>
  <si>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</si>
  <si>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</si>
  <si>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</si>
  <si>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</si>
  <si>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</si>
  <si>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</si>
  <si>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</si>
  <si>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</si>
  <si>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</si>
  <si>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</si>
  <si>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</si>
  <si>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</si>
  <si>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</si>
  <si>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</si>
  <si>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</si>
  <si>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</si>
  <si>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</si>
  <si>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</si>
  <si>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</si>
  <si>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</si>
  <si>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</si>
  <si>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</si>
  <si>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</si>
  <si>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</si>
  <si>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</si>
  <si>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</si>
  <si>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</si>
  <si>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</si>
  <si>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</si>
  <si>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</si>
  <si>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</si>
  <si>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</si>
  <si>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</si>
  <si>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</si>
  <si>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</si>
  <si>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</si>
  <si>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</si>
  <si>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</si>
  <si>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</si>
  <si>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</si>
  <si>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</si>
  <si>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</si>
  <si>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</si>
  <si>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</si>
  <si>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</si>
  <si>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</si>
  <si>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</si>
  <si>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</si>
  <si>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</si>
  <si>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</si>
  <si>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</si>
  <si>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</si>
  <si>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</si>
  <si>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</si>
  <si>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</si>
  <si>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</si>
  <si>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</si>
  <si>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</si>
  <si>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</si>
  <si>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</si>
  <si>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</si>
  <si>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</si>
  <si>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</si>
  <si>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</si>
  <si>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</si>
  <si>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</si>
  <si>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</si>
  <si>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</si>
  <si>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</si>
  <si>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</si>
  <si>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</si>
  <si>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</si>
  <si>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</si>
  <si>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</si>
  <si>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</si>
  <si>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</si>
  <si>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</si>
  <si>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</si>
  <si>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</si>
  <si>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</si>
  <si>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</si>
  <si>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</si>
  <si>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</si>
  <si>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</si>
  <si>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</si>
  <si>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</si>
  <si>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</si>
  <si>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</si>
  <si>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</si>
  <si>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</si>
  <si>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</si>
  <si>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</si>
  <si>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</si>
  <si>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</si>
  <si>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</si>
  <si>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</si>
  <si>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</si>
  <si>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</si>
  <si>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</si>
  <si>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</si>
  <si>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</si>
  <si>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</si>
  <si>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</si>
  <si>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</si>
  <si>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</si>
  <si>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</si>
  <si>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</si>
  <si>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</si>
  <si>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</si>
  <si>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</si>
  <si>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</si>
  <si>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</si>
  <si>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</si>
  <si>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</si>
  <si>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</si>
  <si>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</si>
  <si>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</si>
  <si>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</si>
  <si>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</si>
  <si>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</si>
  <si>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</si>
  <si>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</si>
  <si>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</si>
  <si>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</si>
  <si>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</si>
  <si>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</si>
  <si>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</si>
  <si>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</si>
  <si>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</si>
  <si>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</si>
  <si>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</si>
  <si>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</si>
  <si>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</si>
  <si>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</si>
  <si>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</si>
  <si>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</si>
  <si>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</si>
  <si>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</si>
  <si>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</si>
  <si>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</si>
  <si>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</si>
  <si>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</si>
  <si>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</si>
  <si>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</si>
  <si>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</si>
  <si>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</si>
  <si>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</si>
  <si>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</si>
  <si>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</si>
  <si>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</si>
  <si>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</si>
  <si>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</si>
  <si>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</si>
  <si>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</si>
  <si>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</si>
  <si>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</si>
  <si>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</si>
  <si>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</si>
  <si>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</si>
  <si>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</si>
  <si>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</si>
  <si>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</si>
  <si>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</si>
  <si>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</si>
  <si>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</si>
  <si>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</si>
  <si>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</si>
  <si>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</si>
  <si>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</si>
  <si>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</si>
  <si>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</si>
  <si>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</si>
  <si>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</si>
  <si>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</si>
  <si>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</si>
  <si>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</si>
  <si>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</si>
  <si>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</si>
  <si>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</si>
  <si>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</si>
  <si>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</si>
  <si>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</si>
  <si>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</si>
  <si>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</si>
  <si>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</si>
  <si>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</si>
  <si>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</si>
  <si>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</si>
  <si>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</si>
  <si>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</si>
  <si>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</si>
  <si>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</si>
  <si>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</si>
  <si>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</si>
  <si>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</si>
  <si>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</si>
  <si>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</si>
  <si>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</si>
  <si>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</si>
  <si>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</si>
  <si>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</si>
  <si>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</si>
  <si>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</si>
  <si>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</si>
  <si>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</si>
  <si>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</si>
  <si>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</si>
  <si>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</si>
  <si>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</si>
  <si>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</si>
  <si>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</si>
  <si>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</si>
  <si>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</si>
  <si>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</si>
  <si>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</si>
  <si>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</si>
  <si>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</si>
  <si>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</si>
  <si>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</si>
  <si>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</si>
  <si>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</si>
  <si>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</si>
  <si>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</si>
  <si>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</si>
  <si>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</si>
  <si>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</si>
  <si>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</si>
  <si>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</si>
  <si>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</si>
  <si>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</si>
  <si>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</si>
  <si>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</si>
  <si>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</si>
  <si>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</si>
  <si>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</si>
  <si>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</si>
  <si>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</si>
  <si>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</si>
  <si>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</si>
  <si>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</si>
  <si>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</si>
  <si>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</si>
  <si>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</si>
  <si>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</si>
  <si>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</si>
  <si>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</si>
  <si>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</si>
  <si>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</si>
  <si>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</si>
  <si>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</si>
  <si>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</si>
  <si>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</si>
  <si>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</si>
  <si>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</si>
  <si>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</si>
  <si>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</si>
  <si>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</si>
  <si>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</si>
  <si>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</si>
  <si>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</si>
  <si>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</si>
  <si>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</si>
  <si>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</si>
  <si>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</si>
  <si>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</si>
  <si>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</si>
  <si>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</si>
  <si>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</si>
  <si>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</si>
  <si>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</si>
  <si>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</si>
  <si>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</si>
  <si>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</si>
  <si>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</si>
  <si>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</si>
  <si>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</si>
  <si>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</si>
  <si>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</si>
  <si>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</si>
  <si>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</si>
  <si>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</si>
  <si>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</si>
  <si>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</si>
  <si>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</si>
  <si>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</si>
  <si>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</si>
  <si>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</si>
  <si>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</si>
  <si>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</si>
  <si>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</si>
  <si>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</si>
  <si>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</si>
  <si>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</si>
  <si>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</si>
  <si>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</si>
  <si>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</si>
  <si>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</si>
  <si>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</si>
  <si>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</si>
  <si>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</si>
  <si>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</si>
  <si>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</si>
  <si>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</si>
  <si>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</si>
  <si>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</si>
  <si>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</si>
  <si>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</si>
  <si>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</si>
  <si>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</si>
  <si>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</si>
  <si>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</si>
  <si>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</si>
  <si>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</si>
  <si>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</si>
  <si>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</si>
  <si>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</si>
  <si>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</si>
  <si>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</si>
  <si>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</si>
  <si>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</si>
  <si>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</si>
  <si>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</si>
  <si>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</si>
  <si>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</si>
  <si>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</si>
  <si>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</si>
  <si>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</si>
  <si>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</si>
  <si>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</si>
  <si>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</si>
  <si>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</si>
  <si>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</si>
  <si>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</si>
  <si>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</si>
  <si>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</si>
  <si>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</si>
  <si>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</si>
  <si>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</si>
  <si>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</si>
  <si>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</si>
  <si>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</si>
  <si>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</si>
  <si>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</si>
  <si>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</si>
  <si>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</si>
  <si>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</si>
  <si>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</si>
  <si>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</si>
  <si>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</si>
  <si>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</si>
  <si>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</si>
  <si>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</si>
  <si>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</si>
  <si>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</si>
  <si>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</si>
  <si>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</si>
  <si>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</si>
  <si>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</si>
  <si>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</si>
  <si>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</si>
  <si>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</si>
  <si>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</si>
  <si>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</si>
  <si>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</si>
  <si>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</si>
  <si>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</si>
  <si>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</si>
  <si>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</si>
  <si>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</si>
  <si>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</si>
  <si>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</si>
  <si>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</si>
  <si>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</si>
  <si>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</si>
  <si>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</si>
  <si>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</si>
  <si>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</si>
  <si>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</si>
  <si>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</si>
  <si>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</si>
  <si>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</si>
  <si>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</si>
  <si>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</si>
  <si>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</si>
  <si>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</si>
  <si>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</si>
  <si>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</si>
  <si>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</si>
  <si>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</si>
  <si>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</si>
  <si>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</si>
  <si>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</si>
  <si>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</si>
  <si>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</si>
  <si>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</si>
  <si>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</si>
  <si>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</si>
  <si>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</si>
  <si>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</si>
  <si>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</si>
  <si>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</si>
  <si>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</si>
  <si>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</si>
  <si>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</si>
  <si>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</si>
  <si>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</si>
  <si>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</si>
  <si>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</si>
  <si>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</si>
  <si>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</si>
  <si>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</si>
  <si>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</si>
  <si>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</si>
  <si>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</si>
  <si>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</si>
  <si>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</si>
  <si>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</si>
  <si>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</si>
  <si>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</si>
  <si>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</si>
  <si>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</si>
  <si>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</si>
  <si>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</si>
  <si>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</si>
  <si>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</si>
  <si>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</si>
  <si>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</si>
  <si>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</si>
  <si>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</si>
  <si>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</si>
  <si>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</si>
  <si>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</si>
  <si>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</si>
  <si>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</si>
  <si>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</si>
  <si>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</si>
  <si>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</si>
  <si>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</si>
  <si>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</si>
  <si>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</si>
  <si>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</si>
  <si>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</si>
  <si>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</si>
  <si>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</si>
  <si>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</si>
  <si>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</si>
  <si>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</si>
  <si>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</si>
  <si>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</si>
  <si>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</si>
  <si>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</si>
  <si>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</si>
  <si>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</si>
  <si>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</si>
  <si>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</si>
  <si>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</si>
  <si>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</si>
  <si>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</si>
  <si>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</si>
  <si>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</si>
  <si>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</si>
  <si>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</si>
  <si>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</si>
  <si>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</si>
  <si>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</si>
  <si>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</si>
  <si>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</si>
  <si>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</si>
  <si>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</si>
  <si>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</si>
  <si>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</si>
  <si>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</si>
  <si>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</si>
  <si>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</si>
  <si>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</si>
  <si>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</si>
  <si>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</si>
  <si>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</si>
  <si>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</si>
  <si>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</si>
  <si>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</si>
  <si>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</si>
  <si>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</si>
  <si>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</si>
  <si>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</si>
  <si>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</si>
  <si>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</si>
  <si>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</si>
  <si>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</si>
  <si>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</si>
  <si>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</si>
  <si>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</si>
  <si>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</si>
  <si>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</si>
  <si>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</si>
  <si>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</si>
  <si>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</si>
  <si>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</si>
  <si>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</si>
  <si>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</si>
  <si>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</si>
  <si>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</si>
  <si>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</si>
  <si>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</si>
  <si>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</si>
  <si>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</si>
  <si>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</si>
  <si>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</si>
  <si>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</si>
  <si>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</si>
  <si>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</si>
  <si>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</si>
  <si>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</si>
  <si>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</si>
  <si>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</si>
  <si>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</si>
  <si>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</si>
  <si>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</si>
  <si>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</si>
  <si>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</si>
  <si>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</si>
  <si>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</si>
  <si>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</si>
  <si>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</si>
  <si>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</si>
  <si>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</si>
  <si>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</si>
  <si>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</si>
  <si>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</si>
  <si>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</si>
  <si>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</si>
  <si>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</si>
  <si>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</si>
  <si>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</si>
  <si>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</si>
  <si>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</si>
  <si>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</si>
  <si>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</si>
  <si>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</si>
  <si>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</si>
  <si>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</si>
  <si>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</si>
  <si>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</si>
  <si>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</si>
  <si>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</si>
  <si>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</si>
  <si>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</si>
  <si>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</si>
  <si>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</si>
  <si>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</si>
  <si>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</si>
  <si>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</si>
  <si>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</si>
  <si>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</si>
  <si>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</si>
  <si>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</si>
  <si>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</si>
  <si>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</si>
  <si>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</si>
  <si>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</si>
  <si>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</si>
  <si>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</si>
  <si>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</si>
  <si>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</si>
  <si>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</si>
  <si>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</si>
  <si>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</si>
  <si>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</si>
  <si>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</si>
  <si>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</si>
  <si>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</si>
  <si>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</si>
  <si>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</si>
  <si>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</si>
  <si>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</si>
  <si>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</si>
  <si>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</si>
  <si>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</si>
  <si>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</si>
  <si>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</si>
  <si>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</si>
  <si>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</si>
  <si>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</si>
  <si>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</si>
  <si>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</si>
  <si>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</si>
  <si>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</si>
  <si>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</si>
  <si>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</si>
  <si>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</si>
  <si>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</si>
  <si>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</si>
  <si>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</si>
  <si>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</si>
  <si>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</si>
  <si>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</si>
  <si>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</si>
  <si>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</si>
  <si>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</si>
  <si>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</si>
  <si>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</si>
  <si>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</si>
  <si>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</si>
  <si>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</si>
  <si>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</si>
  <si>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</si>
  <si>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</si>
  <si>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</si>
  <si>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</si>
  <si>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</si>
  <si>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</si>
  <si>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</si>
  <si>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</si>
  <si>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</si>
  <si>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</si>
  <si>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</si>
  <si>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</si>
  <si>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</si>
  <si>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</si>
  <si>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</si>
  <si>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</si>
  <si>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</si>
  <si>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</si>
  <si>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</si>
  <si>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</si>
  <si>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</si>
  <si>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</si>
  <si>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</si>
  <si>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</si>
  <si>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</si>
  <si>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</si>
  <si>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</si>
  <si>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</si>
  <si>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</si>
  <si>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</si>
  <si>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</si>
  <si>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</si>
  <si>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</si>
  <si>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</si>
  <si>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</si>
  <si>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</si>
  <si>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</si>
  <si>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</si>
  <si>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</si>
  <si>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</si>
  <si>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</si>
  <si>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</si>
  <si>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</si>
  <si>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</si>
  <si>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</si>
  <si>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</si>
  <si>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</si>
  <si>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</si>
  <si>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</si>
  <si>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</si>
  <si>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</si>
  <si>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</si>
  <si>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</si>
  <si>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</si>
  <si>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</si>
  <si>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</si>
  <si>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</si>
  <si>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</si>
  <si>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</si>
  <si>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</si>
  <si>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</si>
  <si>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</si>
  <si>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</si>
  <si>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</si>
  <si>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</si>
  <si>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</si>
  <si>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</si>
  <si>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</si>
  <si>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</si>
  <si>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</si>
  <si>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</si>
  <si>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</si>
  <si>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</si>
  <si>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</si>
  <si>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</si>
  <si>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</si>
  <si>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</si>
  <si>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</si>
  <si>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</si>
  <si>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</si>
  <si>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</si>
  <si>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</si>
  <si>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</si>
  <si>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</si>
  <si>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</si>
  <si>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</si>
  <si>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</si>
  <si>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</si>
  <si>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</si>
  <si>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</si>
  <si>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</si>
  <si>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</si>
  <si>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</si>
  <si>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</si>
  <si>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</si>
  <si>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</si>
  <si>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</si>
  <si>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</si>
  <si>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</si>
  <si>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</si>
  <si>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</si>
  <si>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</si>
  <si>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</si>
  <si>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</si>
  <si>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</si>
  <si>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</si>
  <si>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</si>
  <si>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</si>
  <si>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</si>
  <si>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</si>
  <si>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</si>
  <si>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</si>
  <si>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</si>
  <si>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</si>
  <si>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</si>
  <si>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</si>
  <si>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</si>
  <si>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</si>
  <si>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</si>
  <si>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</si>
  <si>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</si>
  <si>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</si>
  <si>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</si>
  <si>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</si>
  <si>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</si>
  <si>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</si>
  <si>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</si>
  <si>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</si>
  <si>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</si>
  <si>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</si>
  <si>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</si>
  <si>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</si>
  <si>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</si>
  <si>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</si>
  <si>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</si>
  <si>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</si>
  <si>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</si>
  <si>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</si>
  <si>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</si>
  <si>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</si>
  <si>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</si>
  <si>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</si>
  <si>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</si>
  <si>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</si>
  <si>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</si>
  <si>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</si>
  <si>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</si>
  <si>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</si>
  <si>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</si>
  <si>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</si>
  <si>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</si>
  <si>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</si>
  <si>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</si>
  <si>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</si>
  <si>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</si>
  <si>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</si>
  <si>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</si>
  <si>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</si>
  <si>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</si>
  <si>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</si>
  <si>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</si>
  <si>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</si>
  <si>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</si>
  <si>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</si>
  <si>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</si>
  <si>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</si>
  <si>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</si>
  <si>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</si>
  <si>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</si>
  <si>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</si>
  <si>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</si>
  <si>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</si>
  <si>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</si>
  <si>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</si>
  <si>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</si>
  <si>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</si>
  <si>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</si>
  <si>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</si>
  <si>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</si>
  <si>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</si>
  <si>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</si>
  <si>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</si>
  <si>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</si>
  <si>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</si>
  <si>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</si>
  <si>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</si>
  <si>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</si>
  <si>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</si>
  <si>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</si>
  <si>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</si>
  <si>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</si>
  <si>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</si>
  <si>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</si>
  <si>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</si>
  <si>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</si>
  <si>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</si>
  <si>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</si>
  <si>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</si>
  <si>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</si>
  <si>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</si>
  <si>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</si>
  <si>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</si>
  <si>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</si>
  <si>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</si>
  <si>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</si>
  <si>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</si>
  <si>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</si>
  <si>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</si>
  <si>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</si>
  <si>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</si>
  <si>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</si>
  <si>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</si>
  <si>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</si>
  <si>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</si>
  <si>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</si>
  <si>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</si>
  <si>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</si>
  <si>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</si>
  <si>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</si>
  <si>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</si>
  <si>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</si>
  <si>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</si>
  <si>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</si>
  <si>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</si>
  <si>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</si>
  <si>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</si>
  <si>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</si>
  <si>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</si>
  <si>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</si>
  <si>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</si>
  <si>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</si>
  <si>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</si>
  <si>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</si>
  <si>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</si>
  <si>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</si>
  <si>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</si>
  <si>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</si>
  <si>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</si>
  <si>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</si>
  <si>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</si>
  <si>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</si>
  <si>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</si>
  <si>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</si>
  <si>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</si>
  <si>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</si>
  <si>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</si>
  <si>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</si>
  <si>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</si>
  <si>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</si>
  <si>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</si>
  <si>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</si>
  <si>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</si>
  <si>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</si>
  <si>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</si>
  <si>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</si>
  <si>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</si>
  <si>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</si>
  <si>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</si>
  <si>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</si>
  <si>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</si>
  <si>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</si>
  <si>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</si>
  <si>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</si>
  <si>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</si>
  <si>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</si>
  <si>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</si>
  <si>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</si>
  <si>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</si>
  <si>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</si>
  <si>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</si>
  <si>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</si>
  <si>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</si>
  <si>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</si>
  <si>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</si>
  <si>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</si>
  <si>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</si>
  <si>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</si>
  <si>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</si>
  <si>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</si>
  <si>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</si>
  <si>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</si>
  <si>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</si>
  <si>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</si>
  <si>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</si>
  <si>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</si>
  <si>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</si>
  <si>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</si>
  <si>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</si>
  <si>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</si>
  <si>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</si>
  <si>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</si>
  <si>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</si>
  <si>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</si>
  <si>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</si>
  <si>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</si>
  <si>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</si>
  <si>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</si>
  <si>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</si>
  <si>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</si>
  <si>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</si>
  <si>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</si>
  <si>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</si>
  <si>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</si>
  <si>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</si>
  <si>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</si>
  <si>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</si>
  <si>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</si>
  <si>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</si>
  <si>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</si>
  <si>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</si>
  <si>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</si>
  <si>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</si>
  <si>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</si>
  <si>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</si>
  <si>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</si>
  <si>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</si>
  <si>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</si>
  <si>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</si>
  <si>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</si>
  <si>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</si>
  <si>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</si>
  <si>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</si>
  <si>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</si>
  <si>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</si>
  <si>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</si>
  <si>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</si>
  <si>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</si>
  <si>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</si>
  <si>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</si>
  <si>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</si>
  <si>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</si>
  <si>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</si>
  <si>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</si>
  <si>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</si>
  <si>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</si>
  <si>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</si>
  <si>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</si>
  <si>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</si>
  <si>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</si>
  <si>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</si>
  <si>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</si>
  <si>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</si>
  <si>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</si>
  <si>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</si>
  <si>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</si>
  <si>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</si>
  <si>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</si>
  <si>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</si>
  <si>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</si>
  <si>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</si>
  <si>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</si>
  <si>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</si>
  <si>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</si>
  <si>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</si>
  <si>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</si>
  <si>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</si>
  <si>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</si>
  <si>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</si>
  <si>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</si>
  <si>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</si>
  <si>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</si>
  <si>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</si>
  <si>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</si>
  <si>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</si>
  <si>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</si>
  <si>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</si>
  <si>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</si>
  <si>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</si>
  <si>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</si>
  <si>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</si>
  <si>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</si>
  <si>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</si>
  <si>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</si>
  <si>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</si>
  <si>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</si>
  <si>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</si>
  <si>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</si>
  <si>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</si>
  <si>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</si>
  <si>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</si>
  <si>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</si>
  <si>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</si>
  <si>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</si>
  <si>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</si>
  <si>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</si>
  <si>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</si>
  <si>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</si>
  <si>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</si>
  <si>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</si>
  <si>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</si>
  <si>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</si>
  <si>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</si>
  <si>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</si>
  <si>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</si>
  <si>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</si>
  <si>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</si>
  <si>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</si>
  <si>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</si>
  <si>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</si>
  <si>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</si>
  <si>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</si>
  <si>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</si>
  <si>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</si>
  <si>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</si>
  <si>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</si>
  <si>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</si>
  <si>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</si>
  <si>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</si>
  <si>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</si>
  <si>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</si>
  <si>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</si>
  <si>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</si>
  <si>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</si>
  <si>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</si>
  <si>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</si>
  <si>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</si>
  <si>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</si>
  <si>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</si>
  <si>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</si>
  <si>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</si>
  <si>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</si>
  <si>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</si>
  <si>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</si>
  <si>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</si>
  <si>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</si>
  <si>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</si>
  <si>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</si>
  <si>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</si>
  <si>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</si>
  <si>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</si>
  <si>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</si>
  <si>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</si>
  <si>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</si>
  <si>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</si>
  <si>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</si>
  <si>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</si>
  <si>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</si>
  <si>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</si>
  <si>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</si>
  <si>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</si>
  <si>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</si>
  <si>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</si>
  <si>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</si>
  <si>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</si>
  <si>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</si>
  <si>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</si>
  <si>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</si>
  <si>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</si>
  <si>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</si>
  <si>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</si>
  <si>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</si>
  <si>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</si>
  <si>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</si>
  <si>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</si>
  <si>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</si>
  <si>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</si>
  <si>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</si>
  <si>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</si>
  <si>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</si>
  <si>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</si>
  <si>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</si>
  <si>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</si>
  <si>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</si>
  <si>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</si>
  <si>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</si>
  <si>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</si>
  <si>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</si>
  <si>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</si>
  <si>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</si>
  <si>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</si>
  <si>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</si>
  <si>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</si>
  <si>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</si>
  <si>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</si>
  <si>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</si>
  <si>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</si>
  <si>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</si>
  <si>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</si>
  <si>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</si>
  <si>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</si>
  <si>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</si>
  <si>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</si>
  <si>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</si>
  <si>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</si>
  <si>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</si>
  <si>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</si>
  <si>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</si>
  <si>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</si>
  <si>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</si>
  <si>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</si>
  <si>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</si>
  <si>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</si>
  <si>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</si>
  <si>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</si>
  <si>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</si>
  <si>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</si>
  <si>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</si>
  <si>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</si>
  <si>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</si>
  <si>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</si>
  <si>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</si>
  <si>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</si>
  <si>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</si>
  <si>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</si>
  <si>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</si>
  <si>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</si>
  <si>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</si>
  <si>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</si>
  <si>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</si>
  <si>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</si>
  <si>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</si>
  <si>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</si>
  <si>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</si>
  <si>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</si>
  <si>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</si>
  <si>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</si>
  <si>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</si>
  <si>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</si>
  <si>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</si>
  <si>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</si>
  <si>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</si>
  <si>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</si>
  <si>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</si>
  <si>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</si>
  <si>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</si>
  <si>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</si>
  <si>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</si>
  <si>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</si>
  <si>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</si>
  <si>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</si>
  <si>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</si>
  <si>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</si>
  <si>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</si>
  <si>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</si>
  <si>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</si>
  <si>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</si>
  <si>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</si>
  <si>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</si>
  <si>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</si>
  <si>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</si>
  <si>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</si>
  <si>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</si>
  <si>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</si>
  <si>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</si>
  <si>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</si>
  <si>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</si>
  <si>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</si>
  <si>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</si>
  <si>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</si>
  <si>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</si>
  <si>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</si>
  <si>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</si>
  <si>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</si>
  <si>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</si>
  <si>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</si>
  <si>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</si>
  <si>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</si>
  <si>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</si>
  <si>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</si>
  <si>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</si>
  <si>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</si>
  <si>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</si>
  <si>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</si>
  <si>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</si>
  <si>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</si>
  <si>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</si>
  <si>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</si>
  <si>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</si>
  <si>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</si>
  <si>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</si>
  <si>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</si>
  <si>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</si>
  <si>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</si>
  <si>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</si>
  <si>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</si>
  <si>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</si>
  <si>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</si>
  <si>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</si>
  <si>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</si>
  <si>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</si>
  <si>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</si>
  <si>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</si>
  <si>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</si>
  <si>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</si>
  <si>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</si>
  <si>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</si>
  <si>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</si>
  <si>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</si>
  <si>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</si>
  <si>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</si>
  <si>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</si>
  <si>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</si>
  <si>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</si>
  <si>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</si>
  <si>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</si>
  <si>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</si>
  <si>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</si>
  <si>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</si>
  <si>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</si>
  <si>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</si>
  <si>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</si>
  <si>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</si>
  <si>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</si>
  <si>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</si>
  <si>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</si>
  <si>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</si>
  <si>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</si>
  <si>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</si>
  <si>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</si>
  <si>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</si>
  <si>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</si>
  <si>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</si>
  <si>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</si>
  <si>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</si>
  <si>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</si>
  <si>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</si>
  <si>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</si>
  <si>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</si>
  <si>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</si>
  <si>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</si>
  <si>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</si>
  <si>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</si>
  <si>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</si>
  <si>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</si>
  <si>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</si>
  <si>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</si>
  <si>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</si>
  <si>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</si>
  <si>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</si>
  <si>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</si>
  <si>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</si>
  <si>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</si>
  <si>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</si>
  <si>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</si>
  <si>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</si>
  <si>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</si>
  <si>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</si>
  <si>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</si>
  <si>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</si>
  <si>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</si>
  <si>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</si>
  <si>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</si>
  <si>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</si>
  <si>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</si>
  <si>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</si>
  <si>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</si>
  <si>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</si>
  <si>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</si>
  <si>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</si>
  <si>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</si>
  <si>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</si>
  <si>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</si>
  <si>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</si>
  <si>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</si>
  <si>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</si>
  <si>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</si>
  <si>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</si>
  <si>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</si>
  <si>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</si>
  <si>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</si>
  <si>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</si>
  <si>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</si>
  <si>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</si>
  <si>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</si>
  <si>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</si>
  <si>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</si>
  <si>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</si>
  <si>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</si>
  <si>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</si>
  <si>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</si>
  <si>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</si>
  <si>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</si>
  <si>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</si>
  <si>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</si>
  <si>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</si>
  <si>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</si>
  <si>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</si>
  <si>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</si>
  <si>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</si>
  <si>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</si>
  <si>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</si>
  <si>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</si>
  <si>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</si>
  <si>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</si>
  <si>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</si>
  <si>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</si>
  <si>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</si>
  <si>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</si>
  <si>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</si>
  <si>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</si>
  <si>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</si>
  <si>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</si>
  <si>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</si>
  <si>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</si>
  <si>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</si>
  <si>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</si>
  <si>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</si>
  <si>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</si>
  <si>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</si>
  <si>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</si>
  <si>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</si>
  <si>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</si>
  <si>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</si>
  <si>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</si>
  <si>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</si>
  <si>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</si>
  <si>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</si>
  <si>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</si>
  <si>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</si>
  <si>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</si>
  <si>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</si>
  <si>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</si>
  <si>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</si>
  <si>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</si>
  <si>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</si>
  <si>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</si>
  <si>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</si>
  <si>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</si>
  <si>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</si>
  <si>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</si>
  <si>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</si>
  <si>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</si>
  <si>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</si>
  <si>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</si>
  <si>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</si>
  <si>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</si>
  <si>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</si>
  <si>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</si>
  <si>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</si>
  <si>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</si>
  <si>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</si>
  <si>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</si>
  <si>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</si>
  <si>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</si>
  <si>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</si>
  <si>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</si>
  <si>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</si>
  <si>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</si>
  <si>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</si>
  <si>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</si>
  <si>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</si>
  <si>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</si>
  <si>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</si>
  <si>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</si>
  <si>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</si>
  <si>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</si>
  <si>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</si>
  <si>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</si>
  <si>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</si>
  <si>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</si>
  <si>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</si>
  <si>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</si>
  <si>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</si>
  <si>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</si>
  <si>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</si>
  <si>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</si>
  <si>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</si>
  <si>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</si>
  <si>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</si>
  <si>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</si>
  <si>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</si>
  <si>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</si>
  <si>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</si>
  <si>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</si>
  <si>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</si>
  <si>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</si>
  <si>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</si>
  <si>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</si>
  <si>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</si>
  <si>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</si>
  <si>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</si>
  <si>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</si>
  <si>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</si>
  <si>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</si>
  <si>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</si>
  <si>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</si>
  <si>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</si>
  <si>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</si>
  <si>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</si>
  <si>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</si>
  <si>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</si>
  <si>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</si>
  <si>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</si>
  <si>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</si>
  <si>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</si>
  <si>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</si>
  <si>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</si>
  <si>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</si>
  <si>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</si>
  <si>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</si>
  <si>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</si>
  <si>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</si>
  <si>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</si>
  <si>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</si>
  <si>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</si>
  <si>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</si>
  <si>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</si>
  <si>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</si>
  <si>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</si>
  <si>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</si>
  <si>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</si>
  <si>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</si>
  <si>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</si>
  <si>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</si>
  <si>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</si>
  <si>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</si>
  <si>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</si>
  <si>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</si>
  <si>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</si>
  <si>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</si>
  <si>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</si>
  <si>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</si>
  <si>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</si>
  <si>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</si>
  <si>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</si>
  <si>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</si>
  <si>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</si>
  <si>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</si>
  <si>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</si>
  <si>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</si>
  <si>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</si>
  <si>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</si>
  <si>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</si>
  <si>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</si>
  <si>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</si>
  <si>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</si>
  <si>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</si>
  <si>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</si>
  <si>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</si>
  <si>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</si>
  <si>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</si>
  <si>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</si>
  <si>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</si>
  <si>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</si>
  <si>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</si>
  <si>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</si>
  <si>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</si>
  <si>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</si>
  <si>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</si>
  <si>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</si>
  <si>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</si>
  <si>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</si>
  <si>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</si>
  <si>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</si>
  <si>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</si>
  <si>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</si>
  <si>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</si>
  <si>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</si>
  <si>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</si>
  <si>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</si>
  <si>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</si>
  <si>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</si>
  <si>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</si>
  <si>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</si>
  <si>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</si>
  <si>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</si>
  <si>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</si>
  <si>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</si>
  <si>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</si>
  <si>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</si>
  <si>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</si>
  <si>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</si>
  <si>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</si>
  <si>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</si>
  <si>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</si>
  <si>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</si>
  <si>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</si>
  <si>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</si>
  <si>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</si>
  <si>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</si>
  <si>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</si>
  <si>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</si>
  <si>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</si>
  <si>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</si>
  <si>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</si>
  <si>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</si>
  <si>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</si>
  <si>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</si>
  <si>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</si>
  <si>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</si>
  <si>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</si>
  <si>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</si>
  <si>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</si>
  <si>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</si>
  <si>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</si>
  <si>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</si>
  <si>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</si>
  <si>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</si>
  <si>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</si>
  <si>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</si>
  <si>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</si>
  <si>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</si>
  <si>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</si>
  <si>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</si>
  <si>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</si>
  <si>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</si>
  <si>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</si>
  <si>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</si>
  <si>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</si>
  <si>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</si>
  <si>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</si>
  <si>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</si>
  <si>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</si>
  <si>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</si>
  <si>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</si>
  <si>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</si>
  <si>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</si>
  <si>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</si>
  <si>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</si>
  <si>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</si>
  <si>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</si>
  <si>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</si>
  <si>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</si>
  <si>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</si>
  <si>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</si>
  <si>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</si>
  <si>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</si>
  <si>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</si>
  <si>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</si>
  <si>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</si>
  <si>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</si>
  <si>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</si>
  <si>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</si>
  <si>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</si>
  <si>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</si>
  <si>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</si>
  <si>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</si>
  <si>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</si>
  <si>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</si>
  <si>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</si>
  <si>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</si>
  <si>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</si>
  <si>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</si>
  <si>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</si>
  <si>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</si>
  <si>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</si>
  <si>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</si>
  <si>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</si>
  <si>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</si>
  <si>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</si>
  <si>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</si>
  <si>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</si>
  <si>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</si>
  <si>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</si>
  <si>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</si>
  <si>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</si>
  <si>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</si>
  <si>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</si>
  <si>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</si>
  <si>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</si>
  <si>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</si>
  <si>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</si>
  <si>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</si>
  <si>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</si>
  <si>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</si>
  <si>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</si>
  <si>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</si>
  <si>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</si>
  <si>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</si>
  <si>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</si>
  <si>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</si>
  <si>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</si>
  <si>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</si>
  <si>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</si>
  <si>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</si>
  <si>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</si>
  <si>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</si>
  <si>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</si>
  <si>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</si>
  <si>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</si>
  <si>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</si>
  <si>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</si>
  <si>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</si>
  <si>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</si>
  <si>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</si>
  <si>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</si>
  <si>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</si>
  <si>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</si>
  <si>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</si>
  <si>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</si>
  <si>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</si>
  <si>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</si>
  <si>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</si>
  <si>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</si>
  <si>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</si>
  <si>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</si>
  <si>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</si>
  <si>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</si>
  <si>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</si>
  <si>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</si>
  <si>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</si>
  <si>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</si>
  <si>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</si>
  <si>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</si>
  <si>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</si>
  <si>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</si>
  <si>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</si>
  <si>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</si>
  <si>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</si>
  <si>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</si>
  <si>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</si>
  <si>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</si>
  <si>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</si>
  <si>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</si>
  <si>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</si>
  <si>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</si>
  <si>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</si>
  <si>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</si>
  <si>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</si>
  <si>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</si>
  <si>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</si>
  <si>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</si>
  <si>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</si>
  <si>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</si>
  <si>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</si>
  <si>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</si>
  <si>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</si>
  <si>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</si>
  <si>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</si>
  <si>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</si>
  <si>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</si>
  <si>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</si>
  <si>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</si>
  <si>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</si>
  <si>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</si>
  <si>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</si>
  <si>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</si>
  <si>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</si>
  <si>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</si>
  <si>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</si>
  <si>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</si>
  <si>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</si>
  <si>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</si>
  <si>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</si>
  <si>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</si>
  <si>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</si>
  <si>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</si>
  <si>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</si>
  <si>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</si>
  <si>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</si>
  <si>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</si>
  <si>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</si>
  <si>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</si>
  <si>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</si>
  <si>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</si>
  <si>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</si>
  <si>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</si>
  <si>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</si>
  <si>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</si>
  <si>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</si>
  <si>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</si>
  <si>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</si>
  <si>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</si>
  <si>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</si>
  <si>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</si>
  <si>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</si>
  <si>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</si>
  <si>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</si>
  <si>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</si>
  <si>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</si>
  <si>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</si>
  <si>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</si>
  <si>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</si>
  <si>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</si>
  <si>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</si>
  <si>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</si>
  <si>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</si>
  <si>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</si>
  <si>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</si>
  <si>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</si>
  <si>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</si>
  <si>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</si>
  <si>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</si>
  <si>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</si>
  <si>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</si>
  <si>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</si>
  <si>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</si>
  <si>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</si>
  <si>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</si>
  <si>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</si>
  <si>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</si>
  <si>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</si>
  <si>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</si>
  <si>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</si>
  <si>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</si>
  <si>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</si>
  <si>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</si>
  <si>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</si>
  <si>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</si>
  <si>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</si>
  <si>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</si>
  <si>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</si>
  <si>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</si>
  <si>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</si>
  <si>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</si>
  <si>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</si>
  <si>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</si>
  <si>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</si>
  <si>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</si>
  <si>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</si>
  <si>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</si>
  <si>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</si>
  <si>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</si>
  <si>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</si>
  <si>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</si>
  <si>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</si>
  <si>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</si>
  <si>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</si>
  <si>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</si>
  <si>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</si>
  <si>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</si>
  <si>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</si>
  <si>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</si>
  <si>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</si>
  <si>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</si>
  <si>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</si>
  <si>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</si>
  <si>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</si>
  <si>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</si>
  <si>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</si>
  <si>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</si>
  <si>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</si>
  <si>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</si>
  <si>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</si>
  <si>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</si>
  <si>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</si>
  <si>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</si>
  <si>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</si>
  <si>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</si>
  <si>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</si>
  <si>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</si>
  <si>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</si>
  <si>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</si>
  <si>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</si>
  <si>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</si>
  <si>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</si>
  <si>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</si>
  <si>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</si>
  <si>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</si>
  <si>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</si>
  <si>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</si>
  <si>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</si>
  <si>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</si>
  <si>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</si>
  <si>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</si>
  <si>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</si>
  <si>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</si>
  <si>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</si>
  <si>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</si>
  <si>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</si>
  <si>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</si>
  <si>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</si>
  <si>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</si>
  <si>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</si>
  <si>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</si>
  <si>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</si>
  <si>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</si>
  <si>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</si>
  <si>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</si>
  <si>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</si>
  <si>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</si>
  <si>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</si>
  <si>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</si>
  <si>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</si>
  <si>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</si>
  <si>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</si>
  <si>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</si>
  <si>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</si>
  <si>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</si>
  <si>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</si>
  <si>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</si>
  <si>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</si>
  <si>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</si>
  <si>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</si>
  <si>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</si>
  <si>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</si>
  <si>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</si>
  <si>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</si>
  <si>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</si>
  <si>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</si>
  <si>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</si>
  <si>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</si>
  <si>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</si>
  <si>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</si>
  <si>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</si>
  <si>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</si>
  <si>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</si>
  <si>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</si>
  <si>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</si>
  <si>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</si>
  <si>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</si>
  <si>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</si>
  <si>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</si>
  <si>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</si>
  <si>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</si>
  <si>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</si>
  <si>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</si>
  <si>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</si>
  <si>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</si>
  <si>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</si>
  <si>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</si>
  <si>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</si>
  <si>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</si>
  <si>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</si>
  <si>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</si>
  <si>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</si>
  <si>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</si>
  <si>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</si>
  <si>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</si>
  <si>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</si>
  <si>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</si>
  <si>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</si>
  <si>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</si>
  <si>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</si>
  <si>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</si>
  <si>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</si>
  <si>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</si>
  <si>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</si>
  <si>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</si>
  <si>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</si>
  <si>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</si>
  <si>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</si>
  <si>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</si>
  <si>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</si>
  <si>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</si>
  <si>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</si>
  <si>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</si>
  <si>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</si>
  <si>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</si>
  <si>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</si>
  <si>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</si>
  <si>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</si>
  <si>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</si>
  <si>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</si>
  <si>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</si>
  <si>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</si>
  <si>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</si>
  <si>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</si>
  <si>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</si>
  <si>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</si>
  <si>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</si>
  <si>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</si>
  <si>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</si>
  <si>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</si>
  <si>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</si>
  <si>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</si>
  <si>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</si>
  <si>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</si>
  <si>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</si>
  <si>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</si>
  <si>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</si>
  <si>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</si>
  <si>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</si>
  <si>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</si>
  <si>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</si>
  <si>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</si>
  <si>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</si>
  <si>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</si>
  <si>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</si>
  <si>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</si>
  <si>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</si>
  <si>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</si>
  <si>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</si>
  <si>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</si>
  <si>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</si>
  <si>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</si>
  <si>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</si>
  <si>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</si>
  <si>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</si>
  <si>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</si>
  <si>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</si>
  <si>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</si>
  <si>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</si>
  <si>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</si>
  <si>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</si>
  <si>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</si>
  <si>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</si>
  <si>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</si>
  <si>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</si>
  <si>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</si>
  <si>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</si>
  <si>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</si>
  <si>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</si>
  <si>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</si>
  <si>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</si>
  <si>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</si>
  <si>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</si>
  <si>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</si>
  <si>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</si>
  <si>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</si>
  <si>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</si>
  <si>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</si>
  <si>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</si>
  <si>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</si>
  <si>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</si>
  <si>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</si>
  <si>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</si>
  <si>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</si>
  <si>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</si>
  <si>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</si>
  <si>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</si>
  <si>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</si>
  <si>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</si>
  <si>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</si>
  <si>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</si>
  <si>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</si>
  <si>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</si>
  <si>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</si>
  <si>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</si>
  <si>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</si>
  <si>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</si>
  <si>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</si>
  <si>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</si>
  <si>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</si>
  <si>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</si>
  <si>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</si>
  <si>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</si>
  <si>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</si>
  <si>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</si>
  <si>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</si>
  <si>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</si>
  <si>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</si>
  <si>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</si>
  <si>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</si>
  <si>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</si>
  <si>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</si>
  <si>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</si>
  <si>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</si>
  <si>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</si>
  <si>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</si>
  <si>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</si>
  <si>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</si>
  <si>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</si>
  <si>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</si>
  <si>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</si>
  <si>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</si>
  <si>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</si>
  <si>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</si>
  <si>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</si>
  <si>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</si>
  <si>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</si>
  <si>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</si>
  <si>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</si>
  <si>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</si>
  <si>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</si>
  <si>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</si>
  <si>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</si>
  <si>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</si>
  <si>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</si>
  <si>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</si>
  <si>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</si>
  <si>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</si>
  <si>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</si>
  <si>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</si>
  <si>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</si>
  <si>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</si>
  <si>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</si>
  <si>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</si>
  <si>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</si>
  <si>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</si>
  <si>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</si>
  <si>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</si>
  <si>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</si>
  <si>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</si>
  <si>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</si>
  <si>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</si>
  <si>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</si>
  <si>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</si>
  <si>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</si>
  <si>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</si>
  <si>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</si>
  <si>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</si>
  <si>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</si>
  <si>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</si>
  <si>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</si>
  <si>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</si>
  <si>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</si>
  <si>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</si>
  <si>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</si>
  <si>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</si>
  <si>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</si>
  <si>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</si>
  <si>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</si>
  <si>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</si>
  <si>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</si>
  <si>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</si>
  <si>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</si>
  <si>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</si>
  <si>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</si>
  <si>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</si>
  <si>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</si>
  <si>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</si>
  <si>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</si>
  <si>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</si>
  <si>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</si>
  <si>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</si>
  <si>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</si>
  <si>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</si>
  <si>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</si>
  <si>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</si>
  <si>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</si>
  <si>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</si>
  <si>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</si>
  <si>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</si>
  <si>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</si>
  <si>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</si>
  <si>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</si>
  <si>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</si>
  <si>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</si>
  <si>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</si>
  <si>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</si>
  <si>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</si>
  <si>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</si>
  <si>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</si>
  <si>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</si>
  <si>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</si>
  <si>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</si>
  <si>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</si>
  <si>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</si>
  <si>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</si>
  <si>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</si>
  <si>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</si>
  <si>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</si>
  <si>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</si>
  <si>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</si>
  <si>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</si>
  <si>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</si>
  <si>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</si>
  <si>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</si>
  <si>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</si>
  <si>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</si>
  <si>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</si>
  <si>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</si>
  <si>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</si>
  <si>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</si>
  <si>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</si>
  <si>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</si>
  <si>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</si>
  <si>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</si>
  <si>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</si>
  <si>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</si>
  <si>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</si>
  <si>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</si>
  <si>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</si>
  <si>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</si>
  <si>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</si>
  <si>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</si>
  <si>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</si>
  <si>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</si>
  <si>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</si>
  <si>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</si>
  <si>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</si>
  <si>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</si>
  <si>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</si>
  <si>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</si>
  <si>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</si>
  <si>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</si>
  <si>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</si>
  <si>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</si>
  <si>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</si>
  <si>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</si>
  <si>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</si>
  <si>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</si>
  <si>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</si>
  <si>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</si>
  <si>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</si>
  <si>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</si>
  <si>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</si>
  <si>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</si>
  <si>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</si>
  <si>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</si>
  <si>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</si>
  <si>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</si>
  <si>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</si>
  <si>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</si>
  <si>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</si>
  <si>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</si>
  <si>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</si>
  <si>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</si>
  <si>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</si>
  <si>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</si>
  <si>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</si>
  <si>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</si>
  <si>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</si>
  <si>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</si>
  <si>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</si>
  <si>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</si>
  <si>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</si>
  <si>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</si>
  <si>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</si>
  <si>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</si>
  <si>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</si>
  <si>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</si>
  <si>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</si>
  <si>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</si>
  <si>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</si>
  <si>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</si>
  <si>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</si>
  <si>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</si>
  <si>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</si>
  <si>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</si>
  <si>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</si>
  <si>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</si>
  <si>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</si>
  <si>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</si>
  <si>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</si>
  <si>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</si>
  <si>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</si>
  <si>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</si>
  <si>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</si>
  <si>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</si>
  <si>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</si>
  <si>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</si>
  <si>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</si>
  <si>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</si>
  <si>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</si>
  <si>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</si>
  <si>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</si>
  <si>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</si>
  <si>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</si>
  <si>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</si>
  <si>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</si>
  <si>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</si>
  <si>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</si>
  <si>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</si>
  <si>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</si>
  <si>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</si>
  <si>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</si>
  <si>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</si>
  <si>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</si>
  <si>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</si>
  <si>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</si>
  <si>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</si>
  <si>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</si>
  <si>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</si>
  <si>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</si>
  <si>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</si>
  <si>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</si>
  <si>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</si>
  <si>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</si>
  <si>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</si>
  <si>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</si>
  <si>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</si>
  <si>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</si>
  <si>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</si>
  <si>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</si>
  <si>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</si>
  <si>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</si>
  <si>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</si>
  <si>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</si>
  <si>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</si>
  <si>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</si>
  <si>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</si>
  <si>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</si>
  <si>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</si>
  <si>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</si>
  <si>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</si>
  <si>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</si>
  <si>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</si>
  <si>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</si>
  <si>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</si>
  <si>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</si>
  <si>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</si>
  <si>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</si>
  <si>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</si>
  <si>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</si>
  <si>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</si>
  <si>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</si>
  <si>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</si>
  <si>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</si>
  <si>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</si>
  <si>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</si>
  <si>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</si>
  <si>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</si>
  <si>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</si>
  <si>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</si>
  <si>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</si>
  <si>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</si>
  <si>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</si>
  <si>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</si>
  <si>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</si>
  <si>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</si>
  <si>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</si>
  <si>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</si>
  <si>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</si>
  <si>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</si>
  <si>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</si>
  <si>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</si>
  <si>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</si>
  <si>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</si>
  <si>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</si>
  <si>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</si>
  <si>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</si>
  <si>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</si>
  <si>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</si>
  <si>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</si>
  <si>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</si>
  <si>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</si>
  <si>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</si>
  <si>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</si>
  <si>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</si>
  <si>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</si>
  <si>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</si>
  <si>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</si>
  <si>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</si>
  <si>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</si>
  <si>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</si>
  <si>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</si>
  <si>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</si>
  <si>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</si>
  <si>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</si>
  <si>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</si>
  <si>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</si>
  <si>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</si>
  <si>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</si>
  <si>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</si>
  <si>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</si>
  <si>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</si>
  <si>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</si>
  <si>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</si>
  <si>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</si>
  <si>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</si>
  <si>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</si>
  <si>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</si>
  <si>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</si>
  <si>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</si>
  <si>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</si>
  <si>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</si>
  <si>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</si>
  <si>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</si>
  <si>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</si>
  <si>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</si>
  <si>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</si>
  <si>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</si>
  <si>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</si>
  <si>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</si>
  <si>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</si>
  <si>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</si>
  <si>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</si>
  <si>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</si>
  <si>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</si>
  <si>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</si>
  <si>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</si>
  <si>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</si>
  <si>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</si>
  <si>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</si>
  <si>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</si>
  <si>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</si>
  <si>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</si>
  <si>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</si>
  <si>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</si>
  <si>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</si>
  <si>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</si>
  <si>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</si>
  <si>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</si>
  <si>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</si>
  <si>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</si>
  <si>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</si>
  <si>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</si>
  <si>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</si>
  <si>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</si>
  <si>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</si>
  <si>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</si>
  <si>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</si>
  <si>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</si>
  <si>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</si>
  <si>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</si>
  <si>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</si>
  <si>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</si>
  <si>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</si>
  <si>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</si>
  <si>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</si>
  <si>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</si>
  <si>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</si>
  <si>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</si>
  <si>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</si>
  <si>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</si>
  <si>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</si>
  <si>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</si>
  <si>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</si>
  <si>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</si>
  <si>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</si>
  <si>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</si>
  <si>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</si>
  <si>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</si>
  <si>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</si>
  <si>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</si>
  <si>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</si>
  <si>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</si>
  <si>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</si>
  <si>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</si>
  <si>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</si>
  <si>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</si>
  <si>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</si>
  <si>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</si>
  <si>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</si>
  <si>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</si>
  <si>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</si>
  <si>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</si>
  <si>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</si>
  <si>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</si>
  <si>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</si>
  <si>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</si>
  <si>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</si>
  <si>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</si>
  <si>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</si>
  <si>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</si>
  <si>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</si>
  <si>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</si>
  <si>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</si>
  <si>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</si>
  <si>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</si>
  <si>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</si>
  <si>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</si>
  <si>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</si>
  <si>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</si>
  <si>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</si>
  <si>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</si>
  <si>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</si>
  <si>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</si>
  <si>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</si>
  <si>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</si>
  <si>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</si>
  <si>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</si>
  <si>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</si>
  <si>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</si>
  <si>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</si>
  <si>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</si>
  <si>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</si>
  <si>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</si>
  <si>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</si>
  <si>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</si>
  <si>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</si>
  <si>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</si>
  <si>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</si>
  <si>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</si>
  <si>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</si>
  <si>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</si>
  <si>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</si>
  <si>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</si>
  <si>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</si>
  <si>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</si>
  <si>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</si>
  <si>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</si>
  <si>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</si>
  <si>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</si>
  <si>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</si>
  <si>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</si>
  <si>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</si>
  <si>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</si>
  <si>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</si>
  <si>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</si>
  <si>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</si>
  <si>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</si>
  <si>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</si>
  <si>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</si>
  <si>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</si>
  <si>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</si>
  <si>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</si>
  <si>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</si>
  <si>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</si>
  <si>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</si>
  <si>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</si>
  <si>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</si>
  <si>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</si>
  <si>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</si>
  <si>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</si>
  <si>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</si>
  <si>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</si>
  <si>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</si>
  <si>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</si>
  <si>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</si>
  <si>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</si>
  <si>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</si>
  <si>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</si>
  <si>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</si>
  <si>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</si>
  <si>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</si>
  <si>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</si>
  <si>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</si>
  <si>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</si>
  <si>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</si>
  <si>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</si>
  <si>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</si>
  <si>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</si>
  <si>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</si>
  <si>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</si>
  <si>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</si>
  <si>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</si>
  <si>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</si>
  <si>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</si>
  <si>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</si>
  <si>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</si>
  <si>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</si>
  <si>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</si>
  <si>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</si>
  <si>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</si>
  <si>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</si>
  <si>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</si>
  <si>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</si>
  <si>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</si>
  <si>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</si>
  <si>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</si>
  <si>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</si>
  <si>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</si>
  <si>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</si>
  <si>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</si>
  <si>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</si>
  <si>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</si>
  <si>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</si>
  <si>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</si>
  <si>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</si>
  <si>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</si>
  <si>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</si>
  <si>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</si>
  <si>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</si>
  <si>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</si>
  <si>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</si>
  <si>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</si>
  <si>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</si>
  <si>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</si>
  <si>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</si>
  <si>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</si>
  <si>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</si>
  <si>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</si>
  <si>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</si>
  <si>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</si>
  <si>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</si>
  <si>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</si>
  <si>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</si>
  <si>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</si>
  <si>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</si>
  <si>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</si>
  <si>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</si>
  <si>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</si>
  <si>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</si>
  <si>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</si>
  <si>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</si>
  <si>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</si>
  <si>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</si>
  <si>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</si>
  <si>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</si>
  <si>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</si>
  <si>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</si>
  <si>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</si>
  <si>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</si>
  <si>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</si>
  <si>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</si>
  <si>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</si>
  <si>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</si>
  <si>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</si>
  <si>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</si>
  <si>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</si>
  <si>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</si>
  <si>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</si>
  <si>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</si>
  <si>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</si>
  <si>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</si>
  <si>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</si>
  <si>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</si>
  <si>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</si>
  <si>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</si>
  <si>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</si>
  <si>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</si>
  <si>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</si>
  <si>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</si>
  <si>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</si>
  <si>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</si>
  <si>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</si>
  <si>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</si>
  <si>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</si>
  <si>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</si>
  <si>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</si>
  <si>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</si>
  <si>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</si>
  <si>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</si>
  <si>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</si>
  <si>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</si>
  <si>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</si>
  <si>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</si>
  <si>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</si>
  <si>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</si>
  <si>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</si>
  <si>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</si>
  <si>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</si>
  <si>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</si>
  <si>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</si>
  <si>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</si>
  <si>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</si>
  <si>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</si>
  <si>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</si>
  <si>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</si>
  <si>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</si>
  <si>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</si>
  <si>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</si>
  <si>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</si>
  <si>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</si>
  <si>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</si>
  <si>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</si>
  <si>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</si>
  <si>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</si>
  <si>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</si>
  <si>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</si>
  <si>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</si>
  <si>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</si>
  <si>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</si>
  <si>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</si>
  <si>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</si>
  <si>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</si>
  <si>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</si>
  <si>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</si>
  <si>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</si>
  <si>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</si>
  <si>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</si>
  <si>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</si>
  <si>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</si>
  <si>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</si>
  <si>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</si>
  <si>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</si>
  <si>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</si>
  <si>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</si>
  <si>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</si>
  <si>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</si>
  <si>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</si>
  <si>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</si>
  <si>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</si>
  <si>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</si>
  <si>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</si>
  <si>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</si>
  <si>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</si>
  <si>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</si>
  <si>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</si>
  <si>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</si>
  <si>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</si>
  <si>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</si>
  <si>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</si>
  <si>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</si>
  <si>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</si>
  <si>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</si>
  <si>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</si>
  <si>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</si>
  <si>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</si>
  <si>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</si>
  <si>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</si>
  <si>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</si>
  <si>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</si>
  <si>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</si>
  <si>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</si>
  <si>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</si>
  <si>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</si>
  <si>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</si>
  <si>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</si>
  <si>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</si>
  <si>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</si>
  <si>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</si>
  <si>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</si>
  <si>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</si>
  <si>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</si>
  <si>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</si>
  <si>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</si>
  <si>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</si>
  <si>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</si>
  <si>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</si>
  <si>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</si>
  <si>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</si>
  <si>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</si>
  <si>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</si>
  <si>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</si>
  <si>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</si>
  <si>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</si>
  <si>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</si>
  <si>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</si>
  <si>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</si>
  <si>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</si>
  <si>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</si>
  <si>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</si>
  <si>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</si>
  <si>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</si>
  <si>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</si>
  <si>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</si>
  <si>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</si>
  <si>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</si>
  <si>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</si>
  <si>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</si>
  <si>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</si>
  <si>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</si>
  <si>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</si>
  <si>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</si>
  <si>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</si>
  <si>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</si>
  <si>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</si>
  <si>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</si>
  <si>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</si>
  <si>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</si>
  <si>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</si>
  <si>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</si>
  <si>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</si>
  <si>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</si>
  <si>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</si>
  <si>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</si>
  <si>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</si>
  <si>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</si>
  <si>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</si>
  <si>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</si>
  <si>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</si>
  <si>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</si>
  <si>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</si>
  <si>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</si>
  <si>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</si>
  <si>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</si>
  <si>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</si>
  <si>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</si>
  <si>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</si>
  <si>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</si>
  <si>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</si>
  <si>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</si>
  <si>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</si>
  <si>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</si>
  <si>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</si>
  <si>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</si>
  <si>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</si>
  <si>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</si>
  <si>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</si>
  <si>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</si>
  <si>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</si>
  <si>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</si>
  <si>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</si>
  <si>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</si>
  <si>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</si>
  <si>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</si>
  <si>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</si>
  <si>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</si>
  <si>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</si>
  <si>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</si>
  <si>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</si>
  <si>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</si>
  <si>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</si>
  <si>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</si>
  <si>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</si>
  <si>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</si>
  <si>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</si>
  <si>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</si>
  <si>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</si>
  <si>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</si>
  <si>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</si>
  <si>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</si>
  <si>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</si>
  <si>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</si>
  <si>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</si>
  <si>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</si>
  <si>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</si>
  <si>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</si>
  <si>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</si>
  <si>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</si>
  <si>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</si>
  <si>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</si>
  <si>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</si>
  <si>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</si>
  <si>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</si>
  <si>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</si>
  <si>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</si>
  <si>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</si>
  <si>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</si>
  <si>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</si>
  <si>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</si>
  <si>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</si>
  <si>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</si>
  <si>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</si>
  <si>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</si>
  <si>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</si>
  <si>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</si>
  <si>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</si>
  <si>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</si>
  <si>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</si>
  <si>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</si>
  <si>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</si>
  <si>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</si>
  <si>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</si>
  <si>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</si>
  <si>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</si>
  <si>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</si>
  <si>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</si>
  <si>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</si>
  <si>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</si>
  <si>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</si>
  <si>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</si>
  <si>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</si>
  <si>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</si>
  <si>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</si>
  <si>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</si>
  <si>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</si>
  <si>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</si>
  <si>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</si>
  <si>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</si>
  <si>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</si>
  <si>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</si>
  <si>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</si>
  <si>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</si>
  <si>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</si>
  <si>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</si>
  <si>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</si>
  <si>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</si>
  <si>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</si>
  <si>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</si>
  <si>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</si>
  <si>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</si>
  <si>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</si>
  <si>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</si>
  <si>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</si>
  <si>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</si>
  <si>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</si>
  <si>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</si>
  <si>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</si>
  <si>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</si>
  <si>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</si>
  <si>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</si>
  <si>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</si>
  <si>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</si>
  <si>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</si>
  <si>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</si>
  <si>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</si>
  <si>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</si>
  <si>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</si>
  <si>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</si>
  <si>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</si>
  <si>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</si>
  <si>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</si>
  <si>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</si>
  <si>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</si>
  <si>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</si>
  <si>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</si>
  <si>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</si>
  <si>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</si>
  <si>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</si>
  <si>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</si>
  <si>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</si>
  <si>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</si>
  <si>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</si>
  <si>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</si>
  <si>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</si>
  <si>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</si>
  <si>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</si>
  <si>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</si>
  <si>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</si>
  <si>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</si>
  <si>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</si>
  <si>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</si>
  <si>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</si>
  <si>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</si>
  <si>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</si>
  <si>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</si>
  <si>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</si>
  <si>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</si>
  <si>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</si>
  <si>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</si>
  <si>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</si>
  <si>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</si>
  <si>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</si>
  <si>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</si>
  <si>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</si>
  <si>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</si>
  <si>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</si>
  <si>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</si>
  <si>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</si>
  <si>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</si>
  <si>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</si>
  <si>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</si>
  <si>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</si>
  <si>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</si>
  <si>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</si>
  <si>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</si>
  <si>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</si>
  <si>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</si>
  <si>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</si>
  <si>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</si>
  <si>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</si>
  <si>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</si>
  <si>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</si>
  <si>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</si>
  <si>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</si>
  <si>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</si>
  <si>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</si>
  <si>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</si>
  <si>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</si>
  <si>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</si>
  <si>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</si>
  <si>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</si>
  <si>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</si>
  <si>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</si>
  <si>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</si>
  <si>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</si>
  <si>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</si>
  <si>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</si>
  <si>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</si>
  <si>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</si>
  <si>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</si>
  <si>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</si>
  <si>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</si>
  <si>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</si>
  <si>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</si>
  <si>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</si>
  <si>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</si>
  <si>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</si>
  <si>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</si>
  <si>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</si>
  <si>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</si>
  <si>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</si>
  <si>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</si>
  <si>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</si>
  <si>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</si>
  <si>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</si>
  <si>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</si>
  <si>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</si>
  <si>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</si>
  <si>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</si>
  <si>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</si>
  <si>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</si>
  <si>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</si>
  <si>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</si>
  <si>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</si>
  <si>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</si>
  <si>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</si>
  <si>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</si>
  <si>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</si>
  <si>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</si>
  <si>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</si>
  <si>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</si>
  <si>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</si>
  <si>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</si>
  <si>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</si>
  <si>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</si>
  <si>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</si>
  <si>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</si>
  <si>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</si>
  <si>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</si>
  <si>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</si>
  <si>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</si>
  <si>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</si>
  <si>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</si>
  <si>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</si>
  <si>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</si>
  <si>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</si>
  <si>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</si>
  <si>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</si>
  <si>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</si>
  <si>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</si>
  <si>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</si>
  <si>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</si>
  <si>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</si>
  <si>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</si>
  <si>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</si>
  <si>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</si>
  <si>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</si>
  <si>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</si>
  <si>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</si>
  <si>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</si>
  <si>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</si>
  <si>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</si>
  <si>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</si>
  <si>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</si>
  <si>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</si>
  <si>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</si>
  <si>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</si>
  <si>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</si>
  <si>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</si>
  <si>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</si>
  <si>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</si>
  <si>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</si>
  <si>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</si>
  <si>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</si>
  <si>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</si>
  <si>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</si>
  <si>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</si>
  <si>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</si>
  <si>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</si>
  <si>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</si>
  <si>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</si>
  <si>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</si>
  <si>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</si>
  <si>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</si>
  <si>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</si>
  <si>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</si>
  <si>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</si>
  <si>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</si>
  <si>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</si>
  <si>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</si>
  <si>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</si>
  <si>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</si>
  <si>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</si>
  <si>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</si>
  <si>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</si>
  <si>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</si>
  <si>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</si>
  <si>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</si>
  <si>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</si>
  <si>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</si>
  <si>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</si>
  <si>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</si>
  <si>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</si>
  <si>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</si>
  <si>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</si>
  <si>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</si>
  <si>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</si>
  <si>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</si>
  <si>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</si>
  <si>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</si>
  <si>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</si>
  <si>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</si>
  <si>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</si>
  <si>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</si>
  <si>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</si>
  <si>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</si>
  <si>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</si>
  <si>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</si>
  <si>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</si>
  <si>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</si>
  <si>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</si>
  <si>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</si>
  <si>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</si>
  <si>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</si>
  <si>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</si>
  <si>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</si>
  <si>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</si>
  <si>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</si>
  <si>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</si>
  <si>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</si>
  <si>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</si>
  <si>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</si>
  <si>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</si>
  <si>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</si>
  <si>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</si>
  <si>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</si>
  <si>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</si>
  <si>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</si>
  <si>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</si>
  <si>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</si>
  <si>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</si>
  <si>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</si>
  <si>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</si>
  <si>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</si>
  <si>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</si>
  <si>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</si>
  <si>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</si>
  <si>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</si>
  <si>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</si>
  <si>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</si>
  <si>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</si>
  <si>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</si>
  <si>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</si>
  <si>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</si>
  <si>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</si>
  <si>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</si>
  <si>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</si>
  <si>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</si>
  <si>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</si>
  <si>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</si>
  <si>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</si>
  <si>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</si>
  <si>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</si>
  <si>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</si>
  <si>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</si>
  <si>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</si>
  <si>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</si>
  <si>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</si>
  <si>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</si>
  <si>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</si>
  <si>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</si>
  <si>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</si>
  <si>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</si>
  <si>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</si>
  <si>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</si>
  <si>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</si>
  <si>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</si>
  <si>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</si>
  <si>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</si>
  <si>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</si>
  <si>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</si>
  <si>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</si>
  <si>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</si>
  <si>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</si>
  <si>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</si>
  <si>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</si>
  <si>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</si>
  <si>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</si>
  <si>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</si>
  <si>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</si>
  <si>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</si>
  <si>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</si>
  <si>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</si>
  <si>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</si>
  <si>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</si>
  <si>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</si>
  <si>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</si>
  <si>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</si>
  <si>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</si>
  <si>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</si>
  <si>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</si>
  <si>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</si>
  <si>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</si>
  <si>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</si>
  <si>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</si>
  <si>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</si>
  <si>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</si>
  <si>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</si>
  <si>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</si>
  <si>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</si>
  <si>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</si>
  <si>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</si>
  <si>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</si>
  <si>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</si>
  <si>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</si>
  <si>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</si>
  <si>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</si>
  <si>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</si>
  <si>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</si>
  <si>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</si>
  <si>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</si>
  <si>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</si>
  <si>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</si>
  <si>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</si>
  <si>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</si>
  <si>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</si>
  <si>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</si>
  <si>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</si>
  <si>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</si>
  <si>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</si>
  <si>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</si>
  <si>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</si>
  <si>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</si>
  <si>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</si>
  <si>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</si>
  <si>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</si>
  <si>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</si>
  <si>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</si>
  <si>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</si>
  <si>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</si>
  <si>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</si>
  <si>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</si>
  <si>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</si>
  <si>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</si>
  <si>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</si>
  <si>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</si>
  <si>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</si>
  <si>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</si>
  <si>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</si>
  <si>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</si>
  <si>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</si>
  <si>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</si>
  <si>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</si>
  <si>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</si>
  <si>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</si>
  <si>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</si>
  <si>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</si>
  <si>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</si>
  <si>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</si>
  <si>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</si>
  <si>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</si>
  <si>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</si>
  <si>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</si>
  <si>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</si>
  <si>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</si>
  <si>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</si>
  <si>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</si>
  <si>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</si>
  <si>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</si>
  <si>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</si>
  <si>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</si>
  <si>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</si>
  <si>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</si>
  <si>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</si>
  <si>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</si>
  <si>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</si>
  <si>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</si>
  <si>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</si>
  <si>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</si>
  <si>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</si>
  <si>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</si>
  <si>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</si>
  <si>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</si>
  <si>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</si>
  <si>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</si>
  <si>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</si>
  <si>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</si>
  <si>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</si>
  <si>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</si>
  <si>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</si>
  <si>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</si>
  <si>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</si>
  <si>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</si>
  <si>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</si>
  <si>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</si>
  <si>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</si>
  <si>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</si>
  <si>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</si>
  <si>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</si>
  <si>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</si>
  <si>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</si>
  <si>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</si>
  <si>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</si>
  <si>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</si>
  <si>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</si>
  <si>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</si>
  <si>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</si>
  <si>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</si>
  <si>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</si>
  <si>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</si>
  <si>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</si>
  <si>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</si>
  <si>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</si>
  <si>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</si>
  <si>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</si>
  <si>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</si>
  <si>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</si>
  <si>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</si>
  <si>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</si>
  <si>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</si>
  <si>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</si>
  <si>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</si>
  <si>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</si>
  <si>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</si>
  <si>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</si>
  <si>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</si>
  <si>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</si>
  <si>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</si>
  <si>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</si>
  <si>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</si>
  <si>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</si>
  <si>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</si>
  <si>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</si>
  <si>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</si>
  <si>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</si>
  <si>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</si>
  <si>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</si>
  <si>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</si>
  <si>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</si>
  <si>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</si>
  <si>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</si>
  <si>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</si>
  <si>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</si>
  <si>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</si>
  <si>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</si>
  <si>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</si>
  <si>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</si>
  <si>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</si>
  <si>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</si>
  <si>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</si>
  <si>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</si>
  <si>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</si>
  <si>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</si>
  <si>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</si>
  <si>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</si>
  <si>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</si>
  <si>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</si>
  <si>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</si>
  <si>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</si>
  <si>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</si>
  <si>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</si>
  <si>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</si>
  <si>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</si>
  <si>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</si>
  <si>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</si>
  <si>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</si>
  <si>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</si>
  <si>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</si>
  <si>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</si>
  <si>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</si>
  <si>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</si>
  <si>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</si>
  <si>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</si>
  <si>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</si>
  <si>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</si>
  <si>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</si>
  <si>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</si>
  <si>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</si>
  <si>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</si>
  <si>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</si>
  <si>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</si>
  <si>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</si>
  <si>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</si>
  <si>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</si>
  <si>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</si>
  <si>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</si>
  <si>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</si>
  <si>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</si>
  <si>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</si>
  <si>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</si>
  <si>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</si>
  <si>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</si>
  <si>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</si>
  <si>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</si>
  <si>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</si>
  <si>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</si>
  <si>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</si>
  <si>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</si>
  <si>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</si>
  <si>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</si>
  <si>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</si>
  <si>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</si>
  <si>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</si>
  <si>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</si>
  <si>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</si>
  <si>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</si>
  <si>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</si>
  <si>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</si>
  <si>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</si>
  <si>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</si>
  <si>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</si>
  <si>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</si>
  <si>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</si>
  <si>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</si>
  <si>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</si>
  <si>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</si>
  <si>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</si>
  <si>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</si>
  <si>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</si>
  <si>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</si>
  <si>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</si>
  <si>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</si>
  <si>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</si>
  <si>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</si>
  <si>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</si>
  <si>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</si>
  <si>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</si>
  <si>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</si>
  <si>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</si>
  <si>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</si>
  <si>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</si>
  <si>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</si>
  <si>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</si>
  <si>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</si>
  <si>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</si>
  <si>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</si>
  <si>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</si>
  <si>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</si>
  <si>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</si>
  <si>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</si>
  <si>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</si>
  <si>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</si>
  <si>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</si>
  <si>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</si>
  <si>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</si>
  <si>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</si>
  <si>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</si>
  <si>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</si>
  <si>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</si>
  <si>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</si>
  <si>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</si>
  <si>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</si>
  <si>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</si>
  <si>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</si>
  <si>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</si>
  <si>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</si>
  <si>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</si>
  <si>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</si>
  <si>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</si>
  <si>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</si>
  <si>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</si>
  <si>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</si>
  <si>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</si>
  <si>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</si>
  <si>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</si>
  <si>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</si>
  <si>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</si>
  <si>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</si>
  <si>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</si>
  <si>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</si>
  <si>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</si>
  <si>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</si>
  <si>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</si>
  <si>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</si>
  <si>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</si>
  <si>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</si>
  <si>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</si>
  <si>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</si>
  <si>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</si>
  <si>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</si>
  <si>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</si>
  <si>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</si>
  <si>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</si>
  <si>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</si>
  <si>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</si>
  <si>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</si>
  <si>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</si>
  <si>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</si>
  <si>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</si>
  <si>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</si>
  <si>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</si>
  <si>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</si>
  <si>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</si>
  <si>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</si>
  <si>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</si>
  <si>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</si>
  <si>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</si>
  <si>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</si>
  <si>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</si>
  <si>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</si>
  <si>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</si>
  <si>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</si>
  <si>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</si>
  <si>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</si>
  <si>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</si>
  <si>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</si>
  <si>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</si>
  <si>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</si>
  <si>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</si>
  <si>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</si>
  <si>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</si>
  <si>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</si>
  <si>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</si>
  <si>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</si>
  <si>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</si>
  <si>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</si>
  <si>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</si>
  <si>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</si>
  <si>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</si>
  <si>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</si>
  <si>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</si>
  <si>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</si>
  <si>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</si>
  <si>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</si>
  <si>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</si>
  <si>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</si>
  <si>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</si>
  <si>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</si>
  <si>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</si>
  <si>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</si>
  <si>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</si>
  <si>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</si>
  <si>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</si>
  <si>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</si>
  <si>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</si>
  <si>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</si>
  <si>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</si>
  <si>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</si>
  <si>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</si>
  <si>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</si>
  <si>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</si>
  <si>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</si>
  <si>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</si>
  <si>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</si>
  <si>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</si>
  <si>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</si>
  <si>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</si>
  <si>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</si>
  <si>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</si>
  <si>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</si>
  <si>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</si>
  <si>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</si>
  <si>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</si>
  <si>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</si>
  <si>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</si>
  <si>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</si>
  <si>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</si>
  <si>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</si>
  <si>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</si>
  <si>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</si>
  <si>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</si>
  <si>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</si>
  <si>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</si>
  <si>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</si>
  <si>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</si>
  <si>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</si>
  <si>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</si>
  <si>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</si>
  <si>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</si>
  <si>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</si>
  <si>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</si>
  <si>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</si>
  <si>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</si>
  <si>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</si>
  <si>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</si>
  <si>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</si>
  <si>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</si>
  <si>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</si>
  <si>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</si>
  <si>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</si>
  <si>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</si>
  <si>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</si>
  <si>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</si>
  <si>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</si>
  <si>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</si>
  <si>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</si>
  <si>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</si>
  <si>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</si>
  <si>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</si>
  <si>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</si>
  <si>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</si>
  <si>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</si>
  <si>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</si>
  <si>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</si>
  <si>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</si>
  <si>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</si>
  <si>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</si>
  <si>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</si>
  <si>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</si>
  <si>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</si>
  <si>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</si>
  <si>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</si>
  <si>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</si>
  <si>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</si>
  <si>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</si>
  <si>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</si>
  <si>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</si>
  <si>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</si>
  <si>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</si>
  <si>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</si>
  <si>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</si>
  <si>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</si>
  <si>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</si>
  <si>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</si>
  <si>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</si>
  <si>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</si>
  <si>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</si>
  <si>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</si>
  <si>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</si>
  <si>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</si>
  <si>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</si>
  <si>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</si>
  <si>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</si>
  <si>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</si>
  <si>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</si>
  <si>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</si>
  <si>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</si>
  <si>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</si>
  <si>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</si>
  <si>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</si>
  <si>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</si>
  <si>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</si>
  <si>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</si>
  <si>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</si>
  <si>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</si>
  <si>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</si>
  <si>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</si>
  <si>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</si>
  <si>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</si>
  <si>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</si>
  <si>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</si>
  <si>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</si>
  <si>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</si>
  <si>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</si>
  <si>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</si>
  <si>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</si>
  <si>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</si>
  <si>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</si>
  <si>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</si>
  <si>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</si>
  <si>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</si>
  <si>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</si>
  <si>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</si>
  <si>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</si>
  <si>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</si>
  <si>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</si>
  <si>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</si>
  <si>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</si>
  <si>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</si>
  <si>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</si>
  <si>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</si>
  <si>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</si>
  <si>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</si>
  <si>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</si>
  <si>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</si>
  <si>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</si>
  <si>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</si>
  <si>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</si>
  <si>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</si>
  <si>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</si>
  <si>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</si>
  <si>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</si>
  <si>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</si>
  <si>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</si>
  <si>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</si>
  <si>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</si>
  <si>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</si>
  <si>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</si>
  <si>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</si>
  <si>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</si>
  <si>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</si>
  <si>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</si>
  <si>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</si>
  <si>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</si>
  <si>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</si>
  <si>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</si>
  <si>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</si>
  <si>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</si>
  <si>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</si>
  <si>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</si>
  <si>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</si>
  <si>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</si>
  <si>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</si>
  <si>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</si>
  <si>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</si>
  <si>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</si>
  <si>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</si>
  <si>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</si>
  <si>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</si>
  <si>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</si>
  <si>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</si>
  <si>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</si>
  <si>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</si>
  <si>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</si>
  <si>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</si>
  <si>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</si>
  <si>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</si>
  <si>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</si>
  <si>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</si>
  <si>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</si>
  <si>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</si>
  <si>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</si>
  <si>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</si>
  <si>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</si>
  <si>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</si>
  <si>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</si>
  <si>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</si>
  <si>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</si>
  <si>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</si>
  <si>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</si>
  <si>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</si>
  <si>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</si>
  <si>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</si>
  <si>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</si>
  <si>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</si>
  <si>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</si>
  <si>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</si>
  <si>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</si>
  <si>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</si>
  <si>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</si>
  <si>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</si>
  <si>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</si>
  <si>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</si>
  <si>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</si>
  <si>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</si>
  <si>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</si>
  <si>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</si>
  <si>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</si>
  <si>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</si>
  <si>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</si>
  <si>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</si>
  <si>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</si>
  <si>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</si>
  <si>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</si>
  <si>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</si>
  <si>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</si>
  <si>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</si>
  <si>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</si>
  <si>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</si>
  <si>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</si>
  <si>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</si>
  <si>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</si>
  <si>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</si>
  <si>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</si>
  <si>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</si>
  <si>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</si>
  <si>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</si>
  <si>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</si>
  <si>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</si>
  <si>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</si>
  <si>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</si>
  <si>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</si>
  <si>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</si>
  <si>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</si>
  <si>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</si>
  <si>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</si>
  <si>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</si>
  <si>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</si>
  <si>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</si>
  <si>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</si>
  <si>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</si>
  <si>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</si>
  <si>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</si>
  <si>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</si>
  <si>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</si>
  <si>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</si>
  <si>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</si>
  <si>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</si>
  <si>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</si>
  <si>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</si>
  <si>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</si>
  <si>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</si>
  <si>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</si>
  <si>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</si>
  <si>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</si>
  <si>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</si>
  <si>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</si>
  <si>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</si>
  <si>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</si>
  <si>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</si>
  <si>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</si>
  <si>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</si>
  <si>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</si>
  <si>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</si>
  <si>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</si>
  <si>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</si>
  <si>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</si>
  <si>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</si>
  <si>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</si>
  <si>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</si>
  <si>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</si>
  <si>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</si>
  <si>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</si>
  <si>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</si>
  <si>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</si>
  <si>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</si>
  <si>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</si>
  <si>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</si>
  <si>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</si>
  <si>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</si>
  <si>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</si>
  <si>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</si>
  <si>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</si>
  <si>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</si>
  <si>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</si>
  <si>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</si>
  <si>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</si>
  <si>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</si>
  <si>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</si>
  <si>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</si>
  <si>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</si>
  <si>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</si>
  <si>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</si>
  <si>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</si>
  <si>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</si>
  <si>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</si>
  <si>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</si>
  <si>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</si>
  <si>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</si>
  <si>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</si>
  <si>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</si>
  <si>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</si>
  <si>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</si>
  <si>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</si>
  <si>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</si>
  <si>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</si>
  <si>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</si>
  <si>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</si>
  <si>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</si>
  <si>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</si>
  <si>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</si>
  <si>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</si>
  <si>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</si>
  <si>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</si>
  <si>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</si>
  <si>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</si>
  <si>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</si>
  <si>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</si>
  <si>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</si>
  <si>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</si>
  <si>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</si>
  <si>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</si>
  <si>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</si>
  <si>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</si>
  <si>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</si>
  <si>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</si>
  <si>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</si>
  <si>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</si>
  <si>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</si>
  <si>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</si>
  <si>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</si>
  <si>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</si>
  <si>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</si>
  <si>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</si>
  <si>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</si>
  <si>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</si>
  <si>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</si>
  <si>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</si>
  <si>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</si>
  <si>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</si>
  <si>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</si>
  <si>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</si>
  <si>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</si>
  <si>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</si>
  <si>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</si>
  <si>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</si>
  <si>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</si>
  <si>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</si>
  <si>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</si>
  <si>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</si>
  <si>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</si>
  <si>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</si>
  <si>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</si>
  <si>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</si>
  <si>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</si>
  <si>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</si>
  <si>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</si>
  <si>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</si>
  <si>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</si>
  <si>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</si>
  <si>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</si>
  <si>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</si>
  <si>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</si>
  <si>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</si>
  <si>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</si>
  <si>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</si>
  <si>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</si>
  <si>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</si>
  <si>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</si>
  <si>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</si>
  <si>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</si>
  <si>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</si>
  <si>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</si>
  <si>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</si>
  <si>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</si>
  <si>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</si>
  <si>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</si>
  <si>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</si>
  <si>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</si>
  <si>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</si>
  <si>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</si>
  <si>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</si>
  <si>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</si>
  <si>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</si>
  <si>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</si>
  <si>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</si>
  <si>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</si>
  <si>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</si>
  <si>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</si>
  <si>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</si>
  <si>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</si>
  <si>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</si>
  <si>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</si>
  <si>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</si>
  <si>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</si>
  <si>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</si>
  <si>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</si>
  <si>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</si>
  <si>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</si>
  <si>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</si>
  <si>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</si>
  <si>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</si>
  <si>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</si>
  <si>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</si>
  <si>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</si>
  <si>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</si>
  <si>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</si>
  <si>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</si>
  <si>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</si>
  <si>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</si>
  <si>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</si>
  <si>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</si>
  <si>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</si>
  <si>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</si>
  <si>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</si>
  <si>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</si>
  <si>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</si>
  <si>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</si>
  <si>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</si>
  <si>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</si>
  <si>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</si>
  <si>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</si>
  <si>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</si>
  <si>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</si>
  <si>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</si>
  <si>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</si>
  <si>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</si>
  <si>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</si>
  <si>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</si>
  <si>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</si>
  <si>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</si>
  <si>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</si>
  <si>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</si>
  <si>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</si>
  <si>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</si>
  <si>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</si>
  <si>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</si>
  <si>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</si>
  <si>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</si>
  <si>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</si>
  <si>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</si>
  <si>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</si>
  <si>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</si>
  <si>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</si>
  <si>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</si>
  <si>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</si>
  <si>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</si>
  <si>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</si>
  <si>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</si>
  <si>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</si>
  <si>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</si>
  <si>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</si>
  <si>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</si>
  <si>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</si>
  <si>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</si>
  <si>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</si>
  <si>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</si>
  <si>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</si>
  <si>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</si>
  <si>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</si>
  <si>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</si>
  <si>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</si>
  <si>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</si>
  <si>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</si>
  <si>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</si>
  <si>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</si>
  <si>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</si>
  <si>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</si>
  <si>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</si>
  <si>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</si>
  <si>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</si>
  <si>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</si>
  <si>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</si>
  <si>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</si>
  <si>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</si>
  <si>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</si>
  <si>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</si>
  <si>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</si>
  <si>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</si>
  <si>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</si>
  <si>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</si>
  <si>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</si>
  <si>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</si>
  <si>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</si>
  <si>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</si>
  <si>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</si>
  <si>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</si>
  <si>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</si>
  <si>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</si>
  <si>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</si>
  <si>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</si>
  <si>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</si>
  <si>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</si>
  <si>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</si>
  <si>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</si>
  <si>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</si>
  <si>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</si>
  <si>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</si>
  <si>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</si>
  <si>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</si>
  <si>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</si>
  <si>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</si>
  <si>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</si>
  <si>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</si>
  <si>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</si>
  <si>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</si>
  <si>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</si>
  <si>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</si>
  <si>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</si>
  <si>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</si>
  <si>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</si>
  <si>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</si>
  <si>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</si>
  <si>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</si>
  <si>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</si>
  <si>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</si>
  <si>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</si>
  <si>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</si>
  <si>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</si>
  <si>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</si>
  <si>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</si>
  <si>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</si>
  <si>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</si>
  <si>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</si>
  <si>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</si>
  <si>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</si>
  <si>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</si>
  <si>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</si>
  <si>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</si>
  <si>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</si>
  <si>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</si>
  <si>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</si>
  <si>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</si>
  <si>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</si>
  <si>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</si>
  <si>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</si>
  <si>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</si>
  <si>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</si>
  <si>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</si>
  <si>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</si>
  <si>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</si>
  <si>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</si>
  <si>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</si>
  <si>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</si>
  <si>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</si>
  <si>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</si>
  <si>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</si>
  <si>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</si>
  <si>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</si>
  <si>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</si>
  <si>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</si>
  <si>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</si>
  <si>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</si>
  <si>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</si>
  <si>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</si>
  <si>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</si>
  <si>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</si>
  <si>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</si>
  <si>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</si>
  <si>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</si>
  <si>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</si>
  <si>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</si>
  <si>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</si>
  <si>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</si>
  <si>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</si>
  <si>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</si>
  <si>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</si>
  <si>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</si>
  <si>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</si>
  <si>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</si>
  <si>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</si>
  <si>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</si>
  <si>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</si>
  <si>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</si>
  <si>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</si>
  <si>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</si>
  <si>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</si>
  <si>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</si>
  <si>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</si>
  <si>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</si>
  <si>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</si>
  <si>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</si>
  <si>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</si>
  <si>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</si>
  <si>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</si>
  <si>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</si>
  <si>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</si>
  <si>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</si>
  <si>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</si>
  <si>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</si>
  <si>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</si>
  <si>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</si>
  <si>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</si>
  <si>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</si>
  <si>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</si>
  <si>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</si>
  <si>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</si>
  <si>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</si>
  <si>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</si>
  <si>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</si>
  <si>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</si>
  <si>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</si>
  <si>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</si>
  <si>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</si>
  <si>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</si>
  <si>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</si>
  <si>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</si>
  <si>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</si>
  <si>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</si>
  <si>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</si>
  <si>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</si>
  <si>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</si>
  <si>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</si>
  <si>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</si>
  <si>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</si>
  <si>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</si>
  <si>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</si>
  <si>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</si>
  <si>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</si>
  <si>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</si>
  <si>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</si>
  <si>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</si>
  <si>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</si>
  <si>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</si>
  <si>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</si>
  <si>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</si>
  <si>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</si>
  <si>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</si>
  <si>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</si>
  <si>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</si>
  <si>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</si>
  <si>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</si>
  <si>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</si>
  <si>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</si>
  <si>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</si>
  <si>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</si>
  <si>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</si>
  <si>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</si>
  <si>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</si>
  <si>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</si>
  <si>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</si>
  <si>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</si>
  <si>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</si>
  <si>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</si>
  <si>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</si>
  <si>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</si>
  <si>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</si>
  <si>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</si>
  <si>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</si>
  <si>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</si>
  <si>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</si>
  <si>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</si>
  <si>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</si>
  <si>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</si>
  <si>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</si>
  <si>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</si>
  <si>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</si>
  <si>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</si>
  <si>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</si>
  <si>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</si>
  <si>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</si>
  <si>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</si>
  <si>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</si>
  <si>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</si>
  <si>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</si>
  <si>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</si>
  <si>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</si>
  <si>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</si>
  <si>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</si>
  <si>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</si>
  <si>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</si>
  <si>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</si>
  <si>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</si>
  <si>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</si>
  <si>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</si>
  <si>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</si>
  <si>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</si>
  <si>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</si>
  <si>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</si>
  <si>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</si>
  <si>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</si>
  <si>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</si>
  <si>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</si>
  <si>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</si>
  <si>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</si>
  <si>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</si>
  <si>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</si>
  <si>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</si>
  <si>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</si>
  <si>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</si>
  <si>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</si>
  <si>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</si>
  <si>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</si>
  <si>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</si>
  <si>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</si>
  <si>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</si>
  <si>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</si>
  <si>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</si>
  <si>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</si>
  <si>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</si>
  <si>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</si>
  <si>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</si>
  <si>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</si>
  <si>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</si>
  <si>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</si>
  <si>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</si>
  <si>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</si>
  <si>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</si>
  <si>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</si>
  <si>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</si>
  <si>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</si>
  <si>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</si>
  <si>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</si>
  <si>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</si>
  <si>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</si>
  <si>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</si>
  <si>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</si>
  <si>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</si>
  <si>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</si>
  <si>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</si>
  <si>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</si>
  <si>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</si>
  <si>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</si>
  <si>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</si>
  <si>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</si>
  <si>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</si>
  <si>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</si>
  <si>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</si>
  <si>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</si>
  <si>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</si>
  <si>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</si>
  <si>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</si>
  <si>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</si>
  <si>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</si>
  <si>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</si>
  <si>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</si>
  <si>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</si>
  <si>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</si>
  <si>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</si>
  <si>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</si>
  <si>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</si>
  <si>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</si>
  <si>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</si>
  <si>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</si>
  <si>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</si>
  <si>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</si>
  <si>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</si>
  <si>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</si>
  <si>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</si>
  <si>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</si>
  <si>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</si>
  <si>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</si>
  <si>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</si>
  <si>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</si>
  <si>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</si>
  <si>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</si>
  <si>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</si>
  <si>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</si>
  <si>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</si>
  <si>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</si>
  <si>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</si>
  <si>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</si>
  <si>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</si>
  <si>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</si>
  <si>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</si>
  <si>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</si>
  <si>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</si>
  <si>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</si>
  <si>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</si>
  <si>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</si>
  <si>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</si>
  <si>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</si>
  <si>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</si>
  <si>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</si>
  <si>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</si>
  <si>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</si>
  <si>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</si>
  <si>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</si>
  <si>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</si>
  <si>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</si>
  <si>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</si>
  <si>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</si>
  <si>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</si>
  <si>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</si>
  <si>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</si>
  <si>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</si>
  <si>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</si>
  <si>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</si>
  <si>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</si>
  <si>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</si>
  <si>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</si>
  <si>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</si>
  <si>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</si>
  <si>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</si>
  <si>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</si>
  <si>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</si>
  <si>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</si>
  <si>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</si>
  <si>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</si>
  <si>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</si>
  <si>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</si>
  <si>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</si>
  <si>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</si>
  <si>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</si>
  <si>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</si>
  <si>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</si>
  <si>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</si>
  <si>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</si>
  <si>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</si>
  <si>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</si>
  <si>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</si>
  <si>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</si>
  <si>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</si>
  <si>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</si>
  <si>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</si>
  <si>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</si>
  <si>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</si>
  <si>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</si>
  <si>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</si>
  <si>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</si>
  <si>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</si>
  <si>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</si>
  <si>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</si>
  <si>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</si>
  <si>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</si>
  <si>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</si>
  <si>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</si>
  <si>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</si>
  <si>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</si>
  <si>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</si>
  <si>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</si>
  <si>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</si>
  <si>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</si>
  <si>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</si>
  <si>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</si>
  <si>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</si>
  <si>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</si>
  <si>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</si>
  <si>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</si>
  <si>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</si>
  <si>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</si>
  <si>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</si>
  <si>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</si>
  <si>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</si>
  <si>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</si>
  <si>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</si>
  <si>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</si>
  <si>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</si>
  <si>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</si>
  <si>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</si>
  <si>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</si>
  <si>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</si>
  <si>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</si>
  <si>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</si>
  <si>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</si>
  <si>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</si>
  <si>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</si>
  <si>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</si>
  <si>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</si>
  <si>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</si>
  <si>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</si>
  <si>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</si>
  <si>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</si>
  <si>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</si>
  <si>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</si>
  <si>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</si>
  <si>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</si>
  <si>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</si>
  <si>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</si>
  <si>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</si>
  <si>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</si>
  <si>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</si>
  <si>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</si>
  <si>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</si>
  <si>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</si>
  <si>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</si>
  <si>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</si>
  <si>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</si>
  <si>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</si>
  <si>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</si>
  <si>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</si>
  <si>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</si>
  <si>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</si>
  <si>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</si>
  <si>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</si>
  <si>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</si>
  <si>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</si>
  <si>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</si>
  <si>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</si>
  <si>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</si>
  <si>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</si>
  <si>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</si>
  <si>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</si>
  <si>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</si>
  <si>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</si>
  <si>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</si>
  <si>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</si>
  <si>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</si>
  <si>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</si>
  <si>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</si>
  <si>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</si>
  <si>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</si>
  <si>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</si>
  <si>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</si>
  <si>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</si>
  <si>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</si>
  <si>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</si>
  <si>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</si>
  <si>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</si>
  <si>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</si>
  <si>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</si>
  <si>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</si>
  <si>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</si>
  <si>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</si>
  <si>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</si>
  <si>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</si>
  <si>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</si>
  <si>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</si>
  <si>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</si>
  <si>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</si>
  <si>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</si>
  <si>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</si>
  <si>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</si>
  <si>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</si>
  <si>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</si>
  <si>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</si>
  <si>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</si>
  <si>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</si>
  <si>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</si>
  <si>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</si>
  <si>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</si>
  <si>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</si>
  <si>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</si>
  <si>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</si>
  <si>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</si>
  <si>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</si>
  <si>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</si>
  <si>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</si>
  <si>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</si>
  <si>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</si>
  <si>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</si>
  <si>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</si>
  <si>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</si>
  <si>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</si>
  <si>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</si>
  <si>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</si>
  <si>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</si>
  <si>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</si>
  <si>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</si>
  <si>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</si>
  <si>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</si>
  <si>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</si>
  <si>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</si>
  <si>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</si>
  <si>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</si>
  <si>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</si>
  <si>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</si>
  <si>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</si>
  <si>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</si>
  <si>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</si>
  <si>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</si>
  <si>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</si>
  <si>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</si>
  <si>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</si>
  <si>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</si>
  <si>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</si>
  <si>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</si>
  <si>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</si>
  <si>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</si>
  <si>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</si>
  <si>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</si>
  <si>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</si>
  <si>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</si>
  <si>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</si>
  <si>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</si>
  <si>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</si>
  <si>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</si>
  <si>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</si>
  <si>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</si>
  <si>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</si>
  <si>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</si>
  <si>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</si>
  <si>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</si>
  <si>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</si>
  <si>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</si>
  <si>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</si>
  <si>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</si>
  <si>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</si>
  <si>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</si>
  <si>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</si>
  <si>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</si>
  <si>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</si>
  <si>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</si>
  <si>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</si>
  <si>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</si>
  <si>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</si>
  <si>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</si>
  <si>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</si>
  <si>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</si>
  <si>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</si>
  <si>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</si>
  <si>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</si>
  <si>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</si>
  <si>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</si>
  <si>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</si>
  <si>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</si>
  <si>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</si>
  <si>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</si>
  <si>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</si>
  <si>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</si>
  <si>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</si>
  <si>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</si>
  <si>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</si>
  <si>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</si>
  <si>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</si>
  <si>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</si>
  <si>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</si>
  <si>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</si>
  <si>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</si>
  <si>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</si>
  <si>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</si>
  <si>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</si>
  <si>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</si>
  <si>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</si>
  <si>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</si>
  <si>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</si>
  <si>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</si>
  <si>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</si>
  <si>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</si>
  <si>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</si>
  <si>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</si>
  <si>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</si>
  <si>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</si>
  <si>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</si>
  <si>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</si>
  <si>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</si>
  <si>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</si>
  <si>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</si>
  <si>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</si>
  <si>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</si>
  <si>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</si>
  <si>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</si>
  <si>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</si>
  <si>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</si>
  <si>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</si>
  <si>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</si>
  <si>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</si>
  <si>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</si>
  <si>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</si>
  <si>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</si>
  <si>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</si>
  <si>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</si>
  <si>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</si>
  <si>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</si>
  <si>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</si>
  <si>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</si>
  <si>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</si>
  <si>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</si>
  <si>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</si>
  <si>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</si>
  <si>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</si>
  <si>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</si>
  <si>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</si>
  <si>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</si>
  <si>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</si>
  <si>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</si>
  <si>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</si>
  <si>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</si>
  <si>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</si>
  <si>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</si>
  <si>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</si>
  <si>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</si>
  <si>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</si>
  <si>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</si>
  <si>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</si>
  <si>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</si>
  <si>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</si>
  <si>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</si>
  <si>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</si>
  <si>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</si>
  <si>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</si>
  <si>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</si>
  <si>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</si>
  <si>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</si>
  <si>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</si>
  <si>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</si>
  <si>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</si>
  <si>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</si>
  <si>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</si>
  <si>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</si>
  <si>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</si>
  <si>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</si>
  <si>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</si>
  <si>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</si>
  <si>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</si>
  <si>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</si>
  <si>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</si>
  <si>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</si>
  <si>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</si>
  <si>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</si>
  <si>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</si>
  <si>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</si>
  <si>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</si>
  <si>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</si>
  <si>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</si>
  <si>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</si>
  <si>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</si>
  <si>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</si>
  <si>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</si>
  <si>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</si>
  <si>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</si>
  <si>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</si>
  <si>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</si>
  <si>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</si>
  <si>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</si>
  <si>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</si>
  <si>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</si>
  <si>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</si>
  <si>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</si>
  <si>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</si>
  <si>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</si>
  <si>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</si>
  <si>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</si>
  <si>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</si>
  <si>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</si>
  <si>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</si>
  <si>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</si>
  <si>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</si>
  <si>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</si>
  <si>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</si>
  <si>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</si>
  <si>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</si>
  <si>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</si>
  <si>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</si>
  <si>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</si>
  <si>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</si>
  <si>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</si>
  <si>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</si>
  <si>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</si>
  <si>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</si>
  <si>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</si>
  <si>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</si>
  <si>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</si>
  <si>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</si>
  <si>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</si>
  <si>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</si>
  <si>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</si>
  <si>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</si>
  <si>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</si>
  <si>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</si>
  <si>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</si>
  <si>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</si>
  <si>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</si>
  <si>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</si>
  <si>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</si>
  <si>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</si>
  <si>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</si>
  <si>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</si>
  <si>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</si>
  <si>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</si>
  <si>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</si>
  <si>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</si>
  <si>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</si>
  <si>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</si>
  <si>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</si>
  <si>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</si>
  <si>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</si>
  <si>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</si>
  <si>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</si>
  <si>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</si>
  <si>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</si>
  <si>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</si>
  <si>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</si>
  <si>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</si>
  <si>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</si>
  <si>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</si>
  <si>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</si>
  <si>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</si>
  <si>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</si>
  <si>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</si>
  <si>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</si>
  <si>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</si>
  <si>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</si>
  <si>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</si>
  <si>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</si>
  <si>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</si>
  <si>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</si>
  <si>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</si>
  <si>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</si>
  <si>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</si>
  <si>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</si>
  <si>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</si>
  <si>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</si>
  <si>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</si>
  <si>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</si>
  <si>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</si>
  <si>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</si>
  <si>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</si>
  <si>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</si>
  <si>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</si>
  <si>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</si>
  <si>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</si>
  <si>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</si>
  <si>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</si>
  <si>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</si>
  <si>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</si>
  <si>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</si>
  <si>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</si>
  <si>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</si>
  <si>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</si>
  <si>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</si>
  <si>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</si>
  <si>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</si>
  <si>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</si>
  <si>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</si>
  <si>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</si>
  <si>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</si>
  <si>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</si>
  <si>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</si>
  <si>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</si>
  <si>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</si>
  <si>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</si>
  <si>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</si>
  <si>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</si>
  <si>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</si>
  <si>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</si>
  <si>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</si>
  <si>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</si>
  <si>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</si>
  <si>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</si>
  <si>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</si>
  <si>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</si>
  <si>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</si>
  <si>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</si>
  <si>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</si>
  <si>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</si>
  <si>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</si>
  <si>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</si>
  <si>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</si>
  <si>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</si>
  <si>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</si>
  <si>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</si>
  <si>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</si>
  <si>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</si>
  <si>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</si>
  <si>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</si>
  <si>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</si>
  <si>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</si>
  <si>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</si>
  <si>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</si>
  <si>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</si>
  <si>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</si>
  <si>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</si>
  <si>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</si>
  <si>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</si>
  <si>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</si>
  <si>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</si>
  <si>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</si>
  <si>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</si>
  <si>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</si>
  <si>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</si>
  <si>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</si>
  <si>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</si>
  <si>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</si>
  <si>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</si>
  <si>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</si>
  <si>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</si>
  <si>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</si>
  <si>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</si>
  <si>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</si>
  <si>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</si>
  <si>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</si>
  <si>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</si>
  <si>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</si>
  <si>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</si>
  <si>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</si>
  <si>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</si>
  <si>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</si>
  <si>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</si>
  <si>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</si>
  <si>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</si>
  <si>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</si>
  <si>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</si>
  <si>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</si>
  <si>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</si>
  <si>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</si>
  <si>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</si>
  <si>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</si>
  <si>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</si>
  <si>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</si>
  <si>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</si>
  <si>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</si>
  <si>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</si>
  <si>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</si>
  <si>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</si>
  <si>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</si>
  <si>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</si>
  <si>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</si>
  <si>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</si>
  <si>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</si>
  <si>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</si>
  <si>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</si>
  <si>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</si>
  <si>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</si>
  <si>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</si>
  <si>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</si>
  <si>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</si>
  <si>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</si>
  <si>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</si>
  <si>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</si>
  <si>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</si>
  <si>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</si>
  <si>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</si>
  <si>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</si>
  <si>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</si>
  <si>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</si>
  <si>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</si>
  <si>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</si>
  <si>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</si>
  <si>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</si>
  <si>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</si>
  <si>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</si>
  <si>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</si>
  <si>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</si>
  <si>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</si>
  <si>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</si>
  <si>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</si>
  <si>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</si>
  <si>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</si>
  <si>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</si>
  <si>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</si>
  <si>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</si>
  <si>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</si>
  <si>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</si>
  <si>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</si>
  <si>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</si>
  <si>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</si>
  <si>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</si>
  <si>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</si>
  <si>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</si>
  <si>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</si>
  <si>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</si>
  <si>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</si>
  <si>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</si>
  <si>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</si>
  <si>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</si>
  <si>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</si>
  <si>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</si>
  <si>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</si>
  <si>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</si>
  <si>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</si>
  <si>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</si>
  <si>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</si>
  <si>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</si>
  <si>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</si>
  <si>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</si>
  <si>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</si>
  <si>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</si>
  <si>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</si>
  <si>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</si>
  <si>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</si>
  <si>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</si>
  <si>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</si>
  <si>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</si>
  <si>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</si>
  <si>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</si>
  <si>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</si>
  <si>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</si>
  <si>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</si>
  <si>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</si>
  <si>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</si>
  <si>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</si>
  <si>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</si>
  <si>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</si>
  <si>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</si>
  <si>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</si>
  <si>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</si>
  <si>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</si>
  <si>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</si>
  <si>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</si>
  <si>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</si>
  <si>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</si>
  <si>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</si>
  <si>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</si>
  <si>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</si>
  <si>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</si>
  <si>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</si>
  <si>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</si>
  <si>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</si>
  <si>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</si>
  <si>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</si>
  <si>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</si>
  <si>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</si>
  <si>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</si>
  <si>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</si>
  <si>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</si>
  <si>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</si>
  <si>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</si>
  <si>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</si>
  <si>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</si>
  <si>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</si>
  <si>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</si>
  <si>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</si>
  <si>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</si>
  <si>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</si>
  <si>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</si>
  <si>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</si>
  <si>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</si>
  <si>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</si>
  <si>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</si>
  <si>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</si>
  <si>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</si>
  <si>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</si>
  <si>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</si>
  <si>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</si>
  <si>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</si>
  <si>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</si>
  <si>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</si>
  <si>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</si>
  <si>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</si>
  <si>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</si>
  <si>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</si>
  <si>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</si>
  <si>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</si>
  <si>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</si>
  <si>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</si>
  <si>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</si>
  <si>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</si>
  <si>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</si>
  <si>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</si>
  <si>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</si>
  <si>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</si>
  <si>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</si>
  <si>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</si>
  <si>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</si>
  <si>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</si>
  <si>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</si>
  <si>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</si>
  <si>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</si>
  <si>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</si>
  <si>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</si>
  <si>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</si>
  <si>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</si>
  <si>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</si>
  <si>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</si>
  <si>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</si>
  <si>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</si>
  <si>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</si>
  <si>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</si>
  <si>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</si>
  <si>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</si>
  <si>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</si>
  <si>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</si>
  <si>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</si>
  <si>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</si>
  <si>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</si>
  <si>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</si>
  <si>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</si>
  <si>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</si>
  <si>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</si>
  <si>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</si>
  <si>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</si>
  <si>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</si>
  <si>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</si>
  <si>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</si>
  <si>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</si>
  <si>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</si>
  <si>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</si>
  <si>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</si>
  <si>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</si>
  <si>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</si>
  <si>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</si>
  <si>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</si>
  <si>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</si>
  <si>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</si>
  <si>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</si>
  <si>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</si>
  <si>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</si>
  <si>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</si>
  <si>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</si>
  <si>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</si>
  <si>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</si>
  <si>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</si>
  <si>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</si>
  <si>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</si>
  <si>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</si>
  <si>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</si>
  <si>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</si>
  <si>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</si>
  <si>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</si>
  <si>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</si>
  <si>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</si>
  <si>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</si>
  <si>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</si>
  <si>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</si>
  <si>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</si>
  <si>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</si>
  <si>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</si>
  <si>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</si>
  <si>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</si>
  <si>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</si>
  <si>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</si>
  <si>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</si>
  <si>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</si>
  <si>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</si>
  <si>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</si>
  <si>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</si>
  <si>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</si>
  <si>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</si>
  <si>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</si>
  <si>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</si>
  <si>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</si>
  <si>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</si>
  <si>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</si>
  <si>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</si>
  <si>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</si>
  <si>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</si>
  <si>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</si>
  <si>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</si>
  <si>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</si>
  <si>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</si>
  <si>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</si>
  <si>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</si>
  <si>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</si>
  <si>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</si>
  <si>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</si>
  <si>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</si>
  <si>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</si>
  <si>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</si>
  <si>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</si>
  <si>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</si>
  <si>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</si>
  <si>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</si>
  <si>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</si>
  <si>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</si>
  <si>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</si>
  <si>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</si>
  <si>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</si>
  <si>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</si>
  <si>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</si>
  <si>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</si>
  <si>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</si>
  <si>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</si>
  <si>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</si>
  <si>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</si>
  <si>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</si>
  <si>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</si>
  <si>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</si>
  <si>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</si>
  <si>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</si>
  <si>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</si>
  <si>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</si>
  <si>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</si>
  <si>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</si>
  <si>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</si>
  <si>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</si>
  <si>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</si>
  <si>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</si>
  <si>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</si>
  <si>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</si>
  <si>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</si>
  <si>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</si>
  <si>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</si>
  <si>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</si>
  <si>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</si>
  <si>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</si>
  <si>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</si>
  <si>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</si>
  <si>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</si>
  <si>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</si>
  <si>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</si>
  <si>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</si>
  <si>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</si>
  <si>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</si>
  <si>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</si>
  <si>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</si>
  <si>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</si>
  <si>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</si>
  <si>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</si>
  <si>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</si>
  <si>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</si>
  <si>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</si>
  <si>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</si>
  <si>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</si>
  <si>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</si>
  <si>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</si>
  <si>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</si>
  <si>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</si>
  <si>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</si>
  <si>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</si>
  <si>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</si>
  <si>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</si>
  <si>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</si>
  <si>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</si>
  <si>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</si>
  <si>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</si>
  <si>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</si>
  <si>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</si>
  <si>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</si>
  <si>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</si>
  <si>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</si>
  <si>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</si>
  <si>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</si>
  <si>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</si>
  <si>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</si>
  <si>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</si>
  <si>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</si>
  <si>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</si>
  <si>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</si>
  <si>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</si>
  <si>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</si>
  <si>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</si>
  <si>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</si>
  <si>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</si>
  <si>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</si>
  <si>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</si>
  <si>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</si>
  <si>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</si>
  <si>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</si>
  <si>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</si>
  <si>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</si>
  <si>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</si>
  <si>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</si>
  <si>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</si>
  <si>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</si>
  <si>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</si>
  <si>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</si>
  <si>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</si>
  <si>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</si>
  <si>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</si>
  <si>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</si>
  <si>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</si>
  <si>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</si>
  <si>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</si>
  <si>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</si>
  <si>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</si>
  <si>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</si>
  <si>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</si>
  <si>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</si>
  <si>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</si>
  <si>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</si>
  <si>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</si>
  <si>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</si>
  <si>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</si>
  <si>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</si>
  <si>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</si>
  <si>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</si>
  <si>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</si>
  <si>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</si>
  <si>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</si>
  <si>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</si>
  <si>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</si>
  <si>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</si>
  <si>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</si>
  <si>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</si>
  <si>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</si>
  <si>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</si>
  <si>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</si>
  <si>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</si>
  <si>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</si>
  <si>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</si>
  <si>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</si>
  <si>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</si>
  <si>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</si>
  <si>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</si>
  <si>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</si>
  <si>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</si>
  <si>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</si>
  <si>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</si>
  <si>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</si>
  <si>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</si>
  <si>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</si>
  <si>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</si>
  <si>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</si>
  <si>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</si>
  <si>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</si>
  <si>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</si>
  <si>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</si>
  <si>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</si>
  <si>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</si>
  <si>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</si>
  <si>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</si>
  <si>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</si>
  <si>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</si>
  <si>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</si>
  <si>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</si>
  <si>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</si>
  <si>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</si>
  <si>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</si>
  <si>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</si>
  <si>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</si>
  <si>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</si>
  <si>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</si>
  <si>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</si>
  <si>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</si>
  <si>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</si>
  <si>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</si>
  <si>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</si>
  <si>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</si>
  <si>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</si>
  <si>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</si>
  <si>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</si>
  <si>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</si>
  <si>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</si>
  <si>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</si>
  <si>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</si>
  <si>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</si>
  <si>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</si>
  <si>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</si>
  <si>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</si>
  <si>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</si>
  <si>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</si>
  <si>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</si>
  <si>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</si>
  <si>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</si>
  <si>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</si>
  <si>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</si>
  <si>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</si>
  <si>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</si>
  <si>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</si>
  <si>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</si>
  <si>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</si>
  <si>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</si>
  <si>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</si>
  <si>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</si>
  <si>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</si>
  <si>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</si>
  <si>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</si>
  <si>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</si>
  <si>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</si>
  <si>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</si>
  <si>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</si>
  <si>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</si>
  <si>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</si>
  <si>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</si>
  <si>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</si>
  <si>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</si>
  <si>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</si>
  <si>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</si>
  <si>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</si>
  <si>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</si>
  <si>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</si>
  <si>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</si>
  <si>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</si>
  <si>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</si>
  <si>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</si>
  <si>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</si>
  <si>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</si>
  <si>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</si>
  <si>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</si>
  <si>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</si>
  <si>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</si>
  <si>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</si>
  <si>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</si>
  <si>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</si>
  <si>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</si>
  <si>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</si>
  <si>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</si>
  <si>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</si>
  <si>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</si>
  <si>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</si>
  <si>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</si>
  <si>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</si>
  <si>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</si>
  <si>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</si>
  <si>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</si>
  <si>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</si>
  <si>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</si>
  <si>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</si>
  <si>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</si>
  <si>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</si>
  <si>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</si>
  <si>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</si>
  <si>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</si>
  <si>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</si>
  <si>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</si>
  <si>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</si>
  <si>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</si>
  <si>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</si>
  <si>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</si>
  <si>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</si>
  <si>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</si>
  <si>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</si>
  <si>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</si>
  <si>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</si>
  <si>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</si>
  <si>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</si>
  <si>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</si>
  <si>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</si>
  <si>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</si>
  <si>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</si>
  <si>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</si>
  <si>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</si>
  <si>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</si>
  <si>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</si>
  <si>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</si>
  <si>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</si>
  <si>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</si>
  <si>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</si>
  <si>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</si>
  <si>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</si>
  <si>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</si>
  <si>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</si>
  <si>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</si>
  <si>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</si>
  <si>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</si>
  <si>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</si>
  <si>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</si>
  <si>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</si>
  <si>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</si>
  <si>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</si>
  <si>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</si>
  <si>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</si>
  <si>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</si>
  <si>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</si>
  <si>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</si>
  <si>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</si>
  <si>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</si>
  <si>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</si>
  <si>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</si>
  <si>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</si>
  <si>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</si>
  <si>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</si>
  <si>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</si>
  <si>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</si>
  <si>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</si>
  <si>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</si>
  <si>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</si>
  <si>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</si>
  <si>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</si>
  <si>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</si>
  <si>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</si>
  <si>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</si>
  <si>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</si>
  <si>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</si>
  <si>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</si>
  <si>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</si>
  <si>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</si>
  <si>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</si>
  <si>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</si>
  <si>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</si>
  <si>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</si>
  <si>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</si>
  <si>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</si>
  <si>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</si>
  <si>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</si>
  <si>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</si>
  <si>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</si>
  <si>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</si>
  <si>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</si>
  <si>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</si>
  <si>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</si>
  <si>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</si>
  <si>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</si>
  <si>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</si>
  <si>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</si>
  <si>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</si>
  <si>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</si>
  <si>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</si>
  <si>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</si>
  <si>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</si>
  <si>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</si>
  <si>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</si>
  <si>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</si>
  <si>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</si>
  <si>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</si>
  <si>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</si>
  <si>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</si>
  <si>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</si>
  <si>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</si>
  <si>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</si>
  <si>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</si>
  <si>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</si>
  <si>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</si>
  <si>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</si>
  <si>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</si>
  <si>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</si>
  <si>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</si>
  <si>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</si>
  <si>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</si>
  <si>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</si>
  <si>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</si>
  <si>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</si>
  <si>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</si>
  <si>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</si>
  <si>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</si>
  <si>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</si>
  <si>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</si>
  <si>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</si>
  <si>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</si>
  <si>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</si>
  <si>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</si>
  <si>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</si>
  <si>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</si>
  <si>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</si>
  <si>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</si>
  <si>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</si>
  <si>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</si>
  <si>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</si>
  <si>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</si>
  <si>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</si>
  <si>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</si>
  <si>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</si>
  <si>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</si>
  <si>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</si>
  <si>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</si>
  <si>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</si>
  <si>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</si>
  <si>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</si>
  <si>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</si>
  <si>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</si>
  <si>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</si>
  <si>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</si>
  <si>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</si>
  <si>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</si>
  <si>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</si>
  <si>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</si>
  <si>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</si>
  <si>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</si>
  <si>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</si>
  <si>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</si>
  <si>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</si>
  <si>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</si>
  <si>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</si>
  <si>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</si>
  <si>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</si>
  <si>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</si>
  <si>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</si>
  <si>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</si>
  <si>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</si>
  <si>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</si>
  <si>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</si>
  <si>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</si>
  <si>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</si>
  <si>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</si>
  <si>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</si>
  <si>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</si>
  <si>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</si>
  <si>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</si>
  <si>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</si>
  <si>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</si>
  <si>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</si>
  <si>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</si>
  <si>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</si>
  <si>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</si>
  <si>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</si>
  <si>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</si>
  <si>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</si>
  <si>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</si>
  <si>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</si>
  <si>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</si>
  <si>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</si>
  <si>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</si>
  <si>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</si>
  <si>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</si>
  <si>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</si>
  <si>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</si>
  <si>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</si>
  <si>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</si>
  <si>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</si>
  <si>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</si>
  <si>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</si>
  <si>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</si>
  <si>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</si>
  <si>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</si>
  <si>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</si>
  <si>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</si>
  <si>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</si>
  <si>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</si>
  <si>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</si>
  <si>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</si>
  <si>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</si>
  <si>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</si>
  <si>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</si>
  <si>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</si>
  <si>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</si>
  <si>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</si>
  <si>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</si>
  <si>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</si>
  <si>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</si>
  <si>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</si>
  <si>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</si>
  <si>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</si>
  <si>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</si>
  <si>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</si>
  <si>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</si>
  <si>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</si>
  <si>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</si>
  <si>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</si>
  <si>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</si>
  <si>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</si>
  <si>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</si>
  <si>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</si>
  <si>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</si>
  <si>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</si>
  <si>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</si>
  <si>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</si>
  <si>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</si>
  <si>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</si>
  <si>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</si>
  <si>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</si>
  <si>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</si>
  <si>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</si>
  <si>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</si>
  <si>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</si>
  <si>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</si>
  <si>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</si>
  <si>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</si>
  <si>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</si>
  <si>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</si>
  <si>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</si>
  <si>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</si>
  <si>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</si>
  <si>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</si>
  <si>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</si>
  <si>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</si>
  <si>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</si>
  <si>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</si>
  <si>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</si>
  <si>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</si>
  <si>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</si>
  <si>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</si>
  <si>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</si>
  <si>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</si>
  <si>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</si>
  <si>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</si>
  <si>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</si>
  <si>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</si>
  <si>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</si>
  <si>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</si>
  <si>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</si>
  <si>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</si>
  <si>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</si>
  <si>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</si>
  <si>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</si>
  <si>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</si>
  <si>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</si>
  <si>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</si>
  <si>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</si>
  <si>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</si>
  <si>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</si>
  <si>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</si>
  <si>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</si>
  <si>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</si>
  <si>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</si>
  <si>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</si>
  <si>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</si>
  <si>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</si>
  <si>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</si>
  <si>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</si>
  <si>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</si>
  <si>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</si>
  <si>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</si>
  <si>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</si>
  <si>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</si>
  <si>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</si>
  <si>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</si>
  <si>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</si>
  <si>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</si>
  <si>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</si>
  <si>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</si>
  <si>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</si>
  <si>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</si>
  <si>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</si>
  <si>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</si>
  <si>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</si>
  <si>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</si>
  <si>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</si>
  <si>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</si>
  <si>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</si>
  <si>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</si>
  <si>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</si>
  <si>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</si>
  <si>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</si>
  <si>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</si>
  <si>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</si>
  <si>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</si>
  <si>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</si>
  <si>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</si>
  <si>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</si>
  <si>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</si>
  <si>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</si>
  <si>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</si>
  <si>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</si>
  <si>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</si>
  <si>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</si>
  <si>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</si>
  <si>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</si>
  <si>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</si>
  <si>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</si>
  <si>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</si>
  <si>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</si>
  <si>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</si>
  <si>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</si>
  <si>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</si>
  <si>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</si>
  <si>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</si>
  <si>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</si>
  <si>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</si>
  <si>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</si>
  <si>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</si>
  <si>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</si>
  <si>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</si>
  <si>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</si>
  <si>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</si>
  <si>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</si>
  <si>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</si>
  <si>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</si>
  <si>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</si>
  <si>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</si>
  <si>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</si>
  <si>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</si>
  <si>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</si>
  <si>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</si>
  <si>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</si>
  <si>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</si>
  <si>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</si>
  <si>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</si>
  <si>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</si>
  <si>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</si>
  <si>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</si>
  <si>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</si>
  <si>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</si>
  <si>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</si>
  <si>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</si>
  <si>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</si>
  <si>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</si>
  <si>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</si>
  <si>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</si>
  <si>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</si>
  <si>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</si>
  <si>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</si>
  <si>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</si>
  <si>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</si>
  <si>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</si>
  <si>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</si>
  <si>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</si>
  <si>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</si>
  <si>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</si>
  <si>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</si>
  <si>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</si>
  <si>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</si>
  <si>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</si>
  <si>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</si>
  <si>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</si>
  <si>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</si>
  <si>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</si>
  <si>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</si>
  <si>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</si>
  <si>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</si>
  <si>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</si>
  <si>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</si>
  <si>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</si>
  <si>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</si>
  <si>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</si>
  <si>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</si>
  <si>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</si>
  <si>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</si>
  <si>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</si>
  <si>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</si>
  <si>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</si>
  <si>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</si>
  <si>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</si>
  <si>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</si>
  <si>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</si>
  <si>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</si>
  <si>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</si>
  <si>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</si>
  <si>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</si>
  <si>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</si>
  <si>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</si>
  <si>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</si>
  <si>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</si>
  <si>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</si>
  <si>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</si>
  <si>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</si>
  <si>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</si>
  <si>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</si>
  <si>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</si>
  <si>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</si>
  <si>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</si>
  <si>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</si>
  <si>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</si>
  <si>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</si>
  <si>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</si>
  <si>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</si>
  <si>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</si>
  <si>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</si>
  <si>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</si>
  <si>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</si>
  <si>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</si>
  <si>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</si>
  <si>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</si>
  <si>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</si>
  <si>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</si>
  <si>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</si>
  <si>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</si>
  <si>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</si>
  <si>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</si>
  <si>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</si>
  <si>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</si>
  <si>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</si>
  <si>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</si>
  <si>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</si>
  <si>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</si>
  <si>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</si>
  <si>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</si>
  <si>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</si>
  <si>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</si>
  <si>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</si>
  <si>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</si>
  <si>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</si>
  <si>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</si>
  <si>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</si>
  <si>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</si>
  <si>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</si>
  <si>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</si>
  <si>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</si>
  <si>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</si>
  <si>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</si>
  <si>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</si>
  <si>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</si>
  <si>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</si>
  <si>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</si>
  <si>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</si>
  <si>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</si>
  <si>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</si>
  <si>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</si>
  <si>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</si>
  <si>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</si>
  <si>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</si>
  <si>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</si>
  <si>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</si>
  <si>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</si>
  <si>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</si>
  <si>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</si>
  <si>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</si>
  <si>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</si>
  <si>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</si>
  <si>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</si>
  <si>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</si>
  <si>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</si>
  <si>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</si>
  <si>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</si>
  <si>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</si>
  <si>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</si>
  <si>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</si>
  <si>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</si>
  <si>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</si>
  <si>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</si>
  <si>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</si>
  <si>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</si>
  <si>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</si>
  <si>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</si>
  <si>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</si>
  <si>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</si>
  <si>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</si>
  <si>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</si>
  <si>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</si>
  <si>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</si>
  <si>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</si>
  <si>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</si>
  <si>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</si>
  <si>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</si>
  <si>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</si>
  <si>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</si>
  <si>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</si>
  <si>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</si>
  <si>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</si>
  <si>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</si>
  <si>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</si>
  <si>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</si>
  <si>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</si>
  <si>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</si>
  <si>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</si>
  <si>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</si>
  <si>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</si>
  <si>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</si>
  <si>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</si>
  <si>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</si>
  <si>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</si>
  <si>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</si>
  <si>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</si>
  <si>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</si>
  <si>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</si>
  <si>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</si>
  <si>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</si>
  <si>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</si>
  <si>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</si>
  <si>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</si>
  <si>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</si>
  <si>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</si>
  <si>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</si>
  <si>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</si>
  <si>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</si>
  <si>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</si>
  <si>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</si>
  <si>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</si>
  <si>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</si>
  <si>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</si>
  <si>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</si>
  <si>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</si>
  <si>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</si>
  <si>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</si>
  <si>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</si>
  <si>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</si>
  <si>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</si>
  <si>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</si>
  <si>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</si>
  <si>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</si>
  <si>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</si>
  <si>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</si>
  <si>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</si>
  <si>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</si>
  <si>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</si>
  <si>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</si>
  <si>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</si>
  <si>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</si>
  <si>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</si>
  <si>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</si>
  <si>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</si>
  <si>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</si>
  <si>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</si>
  <si>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</si>
  <si>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</si>
  <si>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</si>
  <si>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</si>
  <si>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</si>
  <si>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</si>
  <si>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</si>
  <si>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</si>
  <si>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</si>
  <si>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</si>
  <si>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</si>
  <si>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</si>
  <si>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</si>
  <si>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</si>
  <si>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</si>
  <si>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</si>
  <si>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</si>
  <si>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</si>
  <si>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</si>
  <si>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</si>
  <si>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</si>
  <si>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</si>
  <si>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</si>
  <si>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</si>
  <si>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</si>
  <si>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</si>
  <si>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</si>
  <si>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</si>
  <si>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</si>
  <si>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</si>
  <si>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</si>
  <si>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</si>
  <si>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</si>
  <si>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</si>
  <si>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</si>
  <si>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</si>
  <si>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</si>
  <si>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</si>
  <si>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</si>
  <si>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</si>
  <si>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</si>
  <si>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</si>
  <si>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</si>
  <si>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</si>
  <si>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</si>
  <si>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</si>
  <si>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</si>
  <si>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</si>
  <si>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</si>
  <si>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</si>
  <si>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</si>
  <si>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</si>
  <si>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</si>
  <si>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</si>
  <si>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</si>
  <si>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</si>
  <si>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</si>
  <si>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</si>
  <si>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</si>
  <si>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</si>
  <si>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</si>
  <si>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</si>
  <si>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</si>
  <si>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</si>
  <si>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</si>
  <si>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</si>
  <si>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</si>
  <si>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</si>
  <si>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</si>
  <si>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</si>
  <si>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</si>
  <si>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</si>
  <si>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</si>
  <si>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</si>
  <si>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</si>
  <si>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</si>
  <si>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</si>
  <si>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</si>
  <si>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</si>
  <si>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</si>
  <si>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</si>
  <si>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</si>
  <si>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</si>
  <si>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</si>
  <si>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</si>
  <si>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</si>
  <si>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</si>
  <si>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</si>
  <si>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</si>
  <si>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</si>
  <si>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</si>
  <si>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</si>
  <si>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</si>
  <si>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</si>
  <si>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</si>
  <si>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</si>
  <si>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</si>
  <si>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</si>
  <si>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</si>
  <si>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</si>
  <si>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</si>
  <si>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</si>
  <si>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</si>
  <si>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</si>
  <si>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</si>
  <si>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</si>
  <si>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</si>
  <si>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</si>
  <si>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</si>
  <si>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</si>
  <si>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</si>
  <si>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</si>
  <si>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</si>
  <si>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</si>
  <si>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</si>
  <si>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</si>
  <si>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</si>
  <si>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</si>
  <si>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</si>
  <si>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</si>
  <si>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</si>
  <si>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</si>
  <si>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</si>
  <si>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</si>
  <si>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</si>
  <si>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</si>
  <si>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</si>
  <si>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</si>
  <si>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</si>
  <si>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</si>
  <si>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</si>
  <si>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</si>
  <si>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</si>
  <si>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</si>
  <si>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</si>
  <si>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</si>
  <si>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</si>
  <si>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</si>
  <si>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</si>
  <si>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</si>
  <si>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</si>
  <si>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</si>
  <si>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</si>
  <si>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</si>
  <si>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</si>
  <si>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</si>
  <si>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</si>
  <si>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</si>
  <si>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</si>
  <si>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</si>
  <si>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</si>
  <si>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</si>
  <si>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</si>
  <si>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</si>
  <si>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</si>
  <si>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</si>
  <si>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</si>
  <si>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</si>
  <si>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</si>
  <si>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</si>
  <si>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</si>
  <si>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</si>
  <si>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</si>
  <si>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</si>
  <si>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</si>
  <si>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</si>
  <si>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</si>
  <si>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</si>
  <si>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</si>
  <si>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</si>
  <si>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</si>
  <si>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</si>
  <si>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</si>
  <si>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</si>
  <si>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</si>
  <si>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</si>
  <si>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</si>
  <si>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</si>
  <si>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</si>
  <si>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</si>
  <si>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</si>
  <si>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</si>
  <si>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</si>
  <si>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</si>
  <si>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</si>
  <si>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</si>
  <si>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</si>
  <si>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</si>
  <si>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</si>
  <si>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</si>
  <si>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</si>
  <si>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</si>
  <si>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</si>
  <si>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</si>
  <si>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</si>
  <si>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</si>
  <si>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</si>
  <si>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</si>
  <si>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</si>
  <si>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</si>
  <si>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</si>
  <si>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</si>
  <si>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</si>
  <si>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</si>
  <si>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</si>
  <si>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</si>
  <si>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</si>
  <si>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</si>
  <si>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</si>
  <si>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</si>
  <si>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</si>
  <si>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</si>
  <si>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</si>
  <si>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</si>
  <si>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</si>
  <si>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</si>
  <si>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</si>
  <si>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</si>
  <si>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</si>
  <si>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</si>
  <si>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</si>
  <si>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</si>
  <si>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</si>
  <si>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</si>
  <si>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</si>
  <si>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</si>
  <si>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</si>
  <si>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</si>
  <si>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</si>
  <si>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</si>
  <si>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</si>
  <si>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</si>
  <si>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</si>
  <si>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</si>
  <si>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</si>
  <si>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</si>
  <si>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</si>
  <si>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</si>
  <si>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</si>
  <si>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</si>
  <si>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</si>
  <si>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</si>
  <si>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</si>
  <si>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</si>
  <si>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</si>
  <si>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</si>
  <si>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</si>
  <si>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</si>
  <si>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</si>
  <si>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</si>
  <si>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</si>
  <si>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</si>
  <si>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</si>
  <si>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</si>
  <si>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</si>
  <si>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</si>
  <si>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</si>
  <si>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</si>
  <si>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</si>
  <si>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</si>
  <si>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</si>
  <si>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</si>
  <si>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</si>
  <si>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</si>
  <si>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</si>
  <si>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</si>
  <si>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</si>
  <si>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</si>
  <si>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</si>
  <si>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</si>
  <si>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</si>
  <si>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</si>
  <si>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</si>
  <si>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</si>
  <si>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</si>
  <si>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</si>
  <si>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</si>
  <si>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</si>
  <si>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</si>
  <si>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</si>
  <si>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</si>
  <si>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</si>
  <si>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</si>
  <si>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</si>
  <si>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</si>
  <si>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</si>
  <si>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</si>
  <si>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</si>
  <si>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</si>
  <si>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</si>
  <si>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</si>
  <si>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</si>
  <si>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</si>
  <si>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</si>
  <si>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</si>
  <si>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</si>
  <si>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</si>
  <si>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</si>
  <si>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</si>
  <si>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</si>
  <si>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</si>
  <si>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</si>
  <si>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</si>
  <si>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</si>
  <si>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</si>
  <si>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</si>
  <si>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</si>
  <si>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</si>
  <si>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</si>
  <si>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</si>
  <si>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</si>
  <si>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</si>
  <si>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</si>
  <si>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</si>
  <si>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</si>
  <si>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</si>
  <si>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</si>
  <si>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</si>
  <si>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</si>
  <si>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</si>
  <si>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</si>
  <si>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</si>
  <si>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</si>
  <si>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</si>
  <si>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</si>
  <si>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</si>
  <si>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</si>
  <si>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</si>
  <si>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</si>
  <si>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</si>
  <si>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</si>
  <si>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</si>
  <si>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</si>
  <si>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</si>
  <si>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</si>
  <si>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</si>
  <si>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</si>
  <si>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</si>
  <si>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</si>
  <si>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</si>
  <si>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</si>
  <si>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</si>
  <si>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</si>
  <si>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</si>
  <si>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</si>
  <si>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</si>
  <si>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</si>
  <si>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</si>
  <si>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</si>
  <si>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</si>
  <si>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</si>
  <si>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</si>
  <si>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</si>
  <si>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</si>
  <si>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</si>
  <si>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</si>
  <si>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</si>
  <si>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</si>
  <si>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</si>
  <si>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</si>
  <si>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</si>
  <si>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</si>
  <si>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</si>
  <si>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</si>
  <si>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</si>
  <si>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</si>
  <si>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</si>
  <si>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</si>
  <si>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</si>
  <si>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</si>
  <si>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</si>
  <si>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</si>
  <si>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</si>
  <si>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</si>
  <si>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</si>
  <si>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</si>
  <si>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</si>
  <si>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</si>
  <si>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</si>
  <si>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</si>
  <si>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</si>
  <si>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</si>
  <si>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</si>
  <si>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</si>
  <si>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</si>
  <si>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</si>
  <si>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</si>
  <si>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</si>
  <si>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</si>
  <si>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</si>
  <si>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</si>
  <si>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</si>
  <si>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</si>
  <si>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</si>
  <si>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</si>
  <si>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</si>
  <si>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</si>
  <si>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</si>
  <si>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</si>
  <si>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</si>
  <si>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</si>
  <si>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</si>
  <si>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</si>
  <si>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</si>
  <si>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</si>
  <si>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</si>
  <si>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</si>
  <si>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</si>
  <si>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</si>
  <si>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</si>
  <si>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</si>
  <si>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</si>
  <si>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</si>
  <si>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</si>
  <si>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</si>
  <si>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</si>
  <si>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</si>
  <si>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</si>
  <si>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</si>
  <si>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</si>
  <si>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</si>
  <si>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</si>
  <si>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</si>
  <si>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</si>
  <si>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</si>
  <si>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</si>
  <si>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</si>
  <si>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</si>
  <si>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</si>
  <si>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</si>
  <si>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</si>
  <si>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</si>
  <si>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</si>
  <si>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</si>
  <si>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</si>
  <si>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</si>
  <si>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</si>
  <si>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</si>
  <si>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</si>
  <si>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</si>
  <si>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</si>
  <si>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</si>
  <si>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</si>
  <si>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</si>
  <si>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</si>
  <si>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</si>
  <si>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</si>
  <si>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</si>
  <si>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</si>
  <si>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</si>
  <si>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</si>
  <si>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</si>
  <si>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</si>
  <si>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</si>
  <si>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</si>
  <si>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</si>
  <si>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</si>
  <si>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</si>
  <si>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</si>
  <si>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</si>
  <si>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</si>
  <si>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</si>
  <si>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</si>
  <si>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</si>
  <si>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</si>
  <si>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</si>
  <si>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</si>
  <si>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</si>
  <si>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</si>
  <si>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</si>
  <si>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</si>
  <si>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</si>
  <si>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</si>
  <si>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</si>
  <si>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</si>
  <si>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</si>
  <si>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</si>
  <si>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</si>
  <si>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</si>
  <si>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</si>
  <si>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</si>
  <si>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</si>
  <si>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</si>
  <si>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</si>
  <si>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</si>
  <si>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</si>
  <si>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</si>
  <si>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</si>
  <si>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</si>
  <si>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</si>
  <si>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</si>
  <si>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</si>
  <si>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</si>
  <si>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</si>
  <si>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</si>
  <si>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</si>
  <si>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</si>
  <si>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</si>
  <si>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</si>
  <si>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</si>
  <si>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</si>
  <si>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</si>
  <si>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</si>
  <si>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</si>
  <si>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</si>
  <si>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</si>
  <si>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</si>
  <si>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</si>
  <si>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</si>
  <si>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</si>
  <si>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</si>
  <si>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</si>
  <si>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</si>
  <si>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</si>
  <si>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</si>
  <si>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</si>
  <si>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</si>
  <si>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</si>
  <si>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</si>
  <si>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</si>
  <si>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</si>
  <si>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</si>
  <si>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</si>
  <si>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</si>
  <si>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</si>
  <si>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</si>
  <si>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</si>
  <si>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</si>
  <si>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</si>
  <si>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</si>
  <si>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</si>
  <si>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</si>
  <si>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</si>
  <si>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</si>
  <si>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</si>
  <si>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</si>
  <si>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</si>
  <si>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</si>
  <si>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</si>
  <si>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</si>
  <si>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</si>
  <si>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</si>
  <si>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</si>
  <si>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</si>
  <si>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</si>
  <si>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</si>
  <si>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</si>
  <si>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</si>
  <si>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</si>
  <si>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</si>
  <si>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</si>
  <si>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</si>
  <si>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</si>
  <si>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</si>
  <si>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</si>
  <si>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</si>
  <si>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</si>
  <si>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</si>
  <si>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</si>
  <si>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</si>
  <si>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</si>
  <si>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</si>
  <si>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</si>
  <si>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</si>
  <si>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</si>
  <si>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</si>
  <si>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</si>
  <si>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</si>
  <si>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</si>
  <si>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</si>
  <si>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</si>
  <si>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</si>
  <si>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</si>
  <si>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</si>
  <si>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</si>
  <si>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</si>
  <si>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</si>
  <si>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</si>
  <si>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</si>
  <si>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</si>
  <si>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</si>
  <si>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</si>
  <si>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</si>
  <si>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</si>
  <si>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</si>
  <si>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</si>
  <si>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</si>
  <si>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</si>
  <si>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</si>
  <si>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</si>
  <si>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</si>
  <si>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</si>
  <si>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</si>
  <si>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</si>
  <si>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</si>
  <si>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</si>
  <si>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</si>
  <si>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</si>
  <si>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</si>
  <si>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</si>
  <si>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</si>
  <si>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</si>
  <si>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</si>
  <si>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</si>
  <si>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</si>
  <si>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</si>
  <si>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</si>
  <si>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</si>
  <si>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</si>
  <si>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</si>
  <si>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</si>
  <si>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</si>
  <si>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</si>
  <si>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</si>
  <si>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</si>
  <si>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</si>
  <si>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</si>
  <si>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</si>
  <si>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</si>
  <si>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</si>
  <si>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</si>
  <si>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</si>
  <si>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</si>
  <si>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</si>
  <si>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</si>
  <si>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</si>
  <si>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</si>
  <si>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</si>
  <si>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</si>
  <si>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</si>
  <si>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</si>
  <si>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</si>
  <si>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</si>
  <si>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</si>
  <si>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</si>
  <si>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</si>
  <si>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</si>
  <si>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</si>
  <si>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</si>
  <si>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</si>
  <si>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</si>
  <si>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</si>
  <si>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</si>
  <si>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</si>
  <si>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</si>
  <si>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</si>
  <si>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</si>
  <si>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</si>
  <si>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</si>
  <si>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</si>
  <si>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</si>
  <si>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</si>
  <si>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</si>
  <si>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</si>
  <si>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</si>
  <si>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</si>
  <si>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</si>
  <si>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</si>
  <si>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</si>
  <si>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</si>
  <si>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</si>
  <si>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</si>
  <si>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</si>
  <si>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</si>
  <si>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</si>
  <si>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</si>
  <si>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</si>
  <si>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</si>
  <si>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</si>
  <si>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</si>
  <si>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</si>
  <si>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</si>
  <si>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</si>
  <si>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</si>
  <si>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</si>
  <si>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</si>
  <si>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</si>
  <si>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</si>
  <si>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</si>
  <si>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</si>
  <si>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</si>
  <si>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</si>
  <si>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</si>
  <si>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</si>
  <si>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</si>
  <si>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</si>
  <si>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</si>
  <si>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</si>
  <si>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</si>
  <si>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</si>
  <si>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</si>
  <si>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</si>
  <si>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</si>
  <si>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</si>
  <si>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</si>
  <si>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</si>
  <si>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</si>
  <si>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</si>
  <si>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</si>
  <si>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</si>
  <si>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</si>
  <si>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</si>
  <si>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</si>
  <si>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</si>
  <si>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</si>
  <si>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</si>
  <si>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</si>
  <si>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</si>
  <si>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</si>
  <si>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</si>
  <si>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</si>
  <si>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</si>
  <si>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</si>
  <si>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</si>
  <si>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</si>
  <si>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</si>
  <si>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</si>
  <si>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</si>
  <si>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</si>
  <si>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</si>
  <si>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</si>
  <si>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</si>
  <si>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</si>
  <si>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</si>
  <si>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</si>
  <si>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</si>
  <si>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</si>
  <si>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</si>
  <si>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</si>
  <si>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</si>
  <si>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</si>
  <si>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</si>
  <si>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</si>
  <si>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</si>
  <si>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</si>
  <si>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</si>
  <si>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</si>
  <si>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</si>
  <si>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</si>
  <si>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</si>
  <si>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</si>
  <si>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</si>
  <si>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</si>
  <si>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</si>
  <si>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</si>
  <si>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</si>
  <si>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</si>
  <si>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</si>
  <si>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</si>
  <si>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</si>
  <si>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</si>
  <si>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</si>
  <si>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</si>
  <si>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</si>
  <si>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</si>
  <si>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</si>
  <si>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</si>
  <si>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</si>
  <si>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</si>
  <si>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</si>
  <si>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</si>
  <si>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</si>
  <si>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</si>
  <si>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</si>
  <si>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</si>
  <si>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</si>
  <si>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</si>
  <si>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</si>
  <si>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</si>
  <si>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</si>
  <si>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</si>
  <si>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</si>
  <si>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</si>
  <si>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</si>
  <si>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</si>
  <si>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</si>
  <si>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</si>
  <si>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</si>
  <si>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</si>
  <si>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</si>
  <si>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</si>
  <si>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</si>
  <si>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</si>
  <si>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</si>
  <si>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</si>
  <si>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</si>
  <si>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</si>
  <si>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</si>
  <si>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</si>
  <si>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</si>
  <si>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</si>
  <si>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</si>
  <si>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</si>
  <si>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</si>
  <si>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</si>
  <si>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</si>
  <si>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</si>
  <si>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</si>
  <si>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</si>
  <si>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</si>
  <si>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</si>
  <si>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</si>
  <si>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</si>
  <si>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</si>
  <si>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</si>
  <si>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</si>
  <si>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</si>
  <si>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</si>
  <si>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</si>
  <si>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</si>
  <si>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</si>
  <si>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</si>
  <si>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</si>
  <si>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</si>
  <si>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</si>
  <si>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</si>
  <si>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</si>
  <si>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</si>
  <si>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</si>
  <si>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</si>
  <si>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</si>
  <si>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</si>
  <si>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</si>
  <si>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</si>
  <si>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</si>
  <si>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</si>
  <si>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</si>
  <si>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</si>
  <si>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</si>
  <si>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</si>
  <si>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</si>
  <si>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</si>
  <si>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</si>
  <si>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</si>
  <si>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</si>
  <si>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</si>
  <si>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</si>
  <si>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</si>
  <si>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</si>
  <si>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</si>
  <si>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</si>
  <si>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</si>
  <si>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</si>
  <si>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</si>
  <si>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</si>
  <si>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</si>
  <si>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</si>
  <si>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</si>
  <si>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</si>
  <si>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</si>
  <si>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</si>
  <si>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</si>
  <si>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</si>
  <si>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</si>
  <si>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</si>
  <si>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</si>
  <si>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</si>
  <si>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</si>
  <si>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</si>
  <si>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</si>
  <si>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</si>
  <si>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</si>
  <si>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</si>
  <si>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</si>
  <si>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</si>
  <si>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</si>
  <si>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</si>
  <si>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</si>
  <si>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</si>
  <si>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</si>
  <si>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</si>
  <si>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</si>
  <si>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</si>
  <si>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</si>
  <si>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</si>
  <si>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</si>
  <si>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</si>
  <si>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</si>
  <si>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</si>
  <si>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</si>
  <si>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</si>
  <si>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</si>
  <si>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</si>
  <si>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</si>
  <si>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</si>
  <si>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</si>
  <si>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</si>
  <si>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</si>
  <si>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</si>
  <si>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</si>
  <si>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</si>
  <si>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</si>
  <si>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</si>
  <si>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</si>
  <si>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</si>
  <si>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</si>
  <si>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</si>
  <si>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</si>
  <si>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</si>
  <si>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</si>
  <si>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</si>
  <si>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</si>
  <si>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</si>
  <si>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</si>
  <si>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</si>
  <si>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</si>
  <si>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</si>
  <si>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</si>
  <si>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</si>
  <si>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</si>
  <si>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</si>
  <si>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</si>
  <si>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</si>
  <si>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</si>
  <si>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</si>
  <si>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</si>
  <si>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</si>
  <si>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</si>
  <si>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</si>
  <si>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</si>
  <si>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</si>
  <si>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</si>
  <si>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</si>
  <si>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</si>
  <si>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</si>
  <si>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</si>
  <si>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</si>
  <si>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</si>
  <si>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</si>
  <si>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</si>
  <si>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</si>
  <si>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</si>
  <si>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</si>
  <si>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</si>
  <si>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</si>
  <si>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</si>
  <si>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</si>
  <si>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</si>
  <si>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</si>
  <si>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</si>
  <si>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</si>
  <si>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</si>
  <si>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</si>
  <si>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</si>
  <si>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</si>
  <si>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</si>
  <si>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</si>
  <si>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</si>
  <si>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</si>
  <si>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</si>
  <si>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</si>
  <si>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</si>
  <si>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</si>
  <si>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</si>
  <si>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</si>
  <si>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</si>
  <si>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</si>
  <si>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</si>
  <si>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</si>
  <si>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</si>
  <si>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</si>
  <si>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</si>
  <si>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</si>
  <si>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</si>
  <si>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</si>
  <si>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</si>
  <si>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</si>
  <si>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</si>
  <si>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</si>
  <si>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</si>
  <si>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</si>
  <si>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</si>
  <si>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</si>
  <si>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</si>
  <si>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</si>
  <si>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</si>
  <si>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</si>
  <si>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</si>
  <si>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</si>
  <si>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</si>
  <si>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</si>
  <si>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</si>
  <si>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</si>
  <si>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</si>
  <si>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</si>
  <si>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</si>
  <si>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</si>
  <si>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</si>
  <si>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</si>
  <si>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</si>
  <si>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</si>
  <si>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</si>
  <si>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</si>
  <si>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</si>
  <si>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</si>
  <si>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</si>
  <si>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</si>
  <si>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</si>
  <si>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</si>
  <si>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</si>
  <si>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</si>
  <si>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</si>
  <si>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</si>
  <si>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</si>
  <si>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</si>
  <si>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</si>
  <si>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</si>
  <si>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</si>
  <si>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</si>
  <si>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</si>
  <si>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</si>
  <si>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</si>
  <si>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</si>
  <si>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</si>
  <si>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</si>
  <si>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</si>
  <si>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</si>
  <si>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</si>
  <si>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</si>
  <si>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</si>
  <si>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</si>
  <si>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</si>
  <si>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</si>
  <si>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</si>
  <si>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</si>
  <si>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</si>
  <si>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</si>
  <si>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</si>
  <si>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</si>
  <si>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</si>
  <si>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</si>
  <si>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</si>
  <si>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</si>
  <si>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</si>
  <si>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</si>
  <si>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</si>
  <si>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</si>
  <si>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</si>
  <si>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</si>
  <si>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</si>
  <si>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</si>
  <si>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</si>
  <si>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</si>
  <si>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</si>
  <si>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</si>
  <si>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</si>
  <si>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</si>
  <si>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</si>
  <si>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</si>
  <si>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</si>
  <si>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</si>
  <si>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</si>
  <si>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</si>
  <si>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</si>
  <si>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</si>
  <si>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</si>
  <si>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</si>
  <si>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</si>
  <si>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</si>
  <si>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</si>
  <si>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</si>
  <si>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</si>
  <si>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</si>
  <si>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</si>
  <si>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</si>
  <si>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</si>
  <si>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</si>
  <si>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</si>
  <si>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</si>
  <si>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</si>
  <si>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</si>
  <si>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</si>
  <si>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</si>
  <si>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</si>
  <si>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</si>
  <si>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</si>
  <si>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</si>
  <si>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</si>
  <si>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</si>
  <si>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</si>
  <si>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</si>
  <si>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</si>
  <si>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</si>
  <si>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</si>
  <si>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</si>
  <si>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</si>
  <si>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</si>
  <si>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</si>
  <si>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</si>
  <si>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</si>
  <si>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</si>
  <si>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</si>
  <si>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</si>
  <si>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</si>
  <si>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</si>
  <si>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</si>
  <si>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</si>
  <si>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</si>
  <si>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</si>
  <si>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</si>
  <si>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</si>
  <si>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</si>
  <si>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</si>
  <si>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</si>
  <si>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</si>
  <si>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</si>
  <si>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</si>
  <si>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</si>
  <si>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</si>
  <si>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</si>
  <si>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</si>
  <si>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</si>
  <si>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</si>
  <si>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</si>
  <si>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</si>
  <si>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</si>
  <si>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</si>
  <si>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</si>
  <si>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</si>
  <si>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</si>
  <si>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</si>
  <si>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</si>
  <si>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</si>
  <si>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</si>
  <si>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</si>
  <si>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</si>
  <si>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</si>
  <si>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</si>
  <si>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</si>
  <si>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</si>
  <si>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</si>
  <si>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</si>
  <si>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</si>
  <si>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</si>
  <si>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</si>
  <si>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</si>
  <si>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</si>
  <si>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</si>
  <si>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</si>
  <si>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</si>
  <si>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</si>
  <si>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</si>
  <si>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</si>
  <si>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</si>
  <si>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</si>
  <si>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</si>
  <si>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</si>
  <si>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</si>
  <si>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</si>
  <si>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</si>
  <si>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</si>
  <si>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</si>
  <si>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</si>
  <si>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</si>
  <si>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</si>
  <si>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</si>
  <si>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</si>
  <si>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</si>
  <si>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</si>
  <si>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</si>
  <si>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</si>
  <si>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</si>
  <si>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</si>
  <si>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</si>
  <si>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</si>
  <si>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</si>
  <si>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</si>
  <si>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</si>
  <si>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</si>
  <si>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</si>
  <si>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</si>
  <si>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</si>
  <si>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</si>
  <si>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</si>
  <si>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</si>
  <si>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</si>
  <si>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</si>
  <si>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</si>
  <si>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</si>
  <si>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</si>
  <si>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</si>
  <si>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</si>
  <si>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</si>
  <si>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</si>
  <si>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</si>
  <si>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</si>
  <si>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</si>
  <si>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</si>
  <si>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</si>
  <si>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</si>
  <si>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</si>
  <si>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</si>
  <si>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</si>
  <si>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</si>
  <si>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</si>
  <si>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</si>
  <si>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</si>
  <si>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</si>
  <si>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</si>
  <si>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</si>
  <si>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</si>
  <si>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</si>
  <si>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</si>
  <si>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</si>
  <si>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</si>
  <si>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</si>
  <si>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</si>
  <si>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</si>
  <si>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</si>
  <si>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</si>
  <si>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</si>
  <si>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</si>
  <si>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</si>
  <si>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</si>
  <si>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</si>
  <si>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</si>
  <si>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</si>
  <si>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</si>
  <si>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</si>
  <si>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</si>
  <si>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</si>
  <si>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</si>
  <si>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</si>
  <si>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</si>
  <si>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</si>
  <si>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</si>
  <si>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</si>
  <si>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</si>
  <si>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</si>
  <si>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</si>
  <si>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</si>
  <si>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</si>
  <si>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</si>
  <si>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</si>
  <si>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</si>
  <si>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</si>
  <si>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</si>
  <si>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</si>
  <si>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</si>
  <si>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</si>
  <si>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</si>
  <si>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</si>
  <si>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</si>
  <si>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</si>
  <si>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</si>
  <si>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</si>
  <si>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</si>
  <si>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</si>
  <si>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</si>
  <si>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</si>
  <si>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</si>
  <si>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</si>
  <si>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</si>
  <si>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</si>
  <si>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</si>
  <si>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</si>
  <si>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</si>
  <si>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</si>
  <si>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</si>
  <si>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</si>
  <si>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</si>
  <si>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</si>
  <si>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</si>
  <si>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</si>
  <si>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</si>
  <si>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</si>
  <si>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</si>
  <si>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</si>
  <si>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</si>
  <si>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</si>
  <si>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</si>
  <si>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</si>
  <si>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</si>
  <si>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</si>
  <si>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</si>
  <si>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</si>
  <si>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</si>
  <si>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</si>
  <si>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</si>
  <si>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</si>
  <si>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</si>
  <si>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</si>
  <si>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</si>
  <si>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</si>
  <si>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</si>
  <si>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</si>
  <si>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</si>
  <si>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</si>
  <si>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</si>
  <si>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</si>
  <si>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</si>
  <si>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</si>
  <si>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</si>
  <si>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</si>
  <si>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</si>
  <si>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</si>
  <si>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</si>
  <si>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</si>
  <si>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</si>
  <si>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</si>
  <si>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</si>
  <si>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</si>
  <si>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</si>
  <si>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</si>
  <si>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</si>
  <si>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</si>
  <si>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</si>
  <si>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</si>
  <si>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</si>
  <si>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</si>
  <si>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</si>
  <si>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</si>
  <si>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</si>
  <si>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</si>
  <si>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</si>
  <si>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</si>
  <si>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</si>
  <si>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</si>
  <si>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</si>
  <si>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</si>
  <si>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</si>
  <si>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</si>
  <si>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</si>
  <si>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</si>
  <si>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</si>
  <si>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</si>
  <si>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</si>
  <si>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</si>
  <si>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</si>
  <si>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</si>
  <si>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</si>
  <si>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</si>
  <si>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</si>
  <si>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</si>
  <si>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</si>
  <si>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</si>
  <si>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</si>
  <si>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</si>
  <si>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</si>
  <si>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</si>
  <si>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</si>
  <si>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</si>
  <si>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</si>
  <si>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</si>
  <si>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</si>
  <si>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</si>
  <si>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</si>
  <si>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</si>
  <si>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</si>
  <si>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</si>
  <si>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</si>
  <si>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</si>
  <si>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</si>
  <si>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</si>
  <si>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</si>
  <si>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</si>
  <si>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</si>
  <si>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</si>
  <si>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</si>
  <si>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</si>
  <si>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</si>
  <si>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</si>
  <si>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</si>
  <si>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</si>
  <si>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</si>
  <si>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</si>
  <si>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</si>
  <si>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</si>
  <si>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</si>
  <si>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</si>
  <si>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</si>
  <si>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</si>
  <si>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</si>
  <si>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</si>
  <si>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</si>
  <si>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</si>
  <si>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</si>
  <si>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</si>
  <si>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</si>
  <si>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</si>
  <si>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</si>
  <si>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</si>
  <si>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</si>
  <si>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</si>
  <si>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</si>
  <si>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</si>
  <si>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</si>
  <si>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</si>
  <si>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</si>
  <si>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</si>
  <si>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</si>
  <si>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</si>
  <si>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</si>
  <si>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</si>
  <si>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</si>
  <si>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</si>
  <si>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</si>
  <si>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</si>
  <si>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</si>
  <si>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</si>
  <si>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</si>
  <si>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</si>
  <si>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</si>
  <si>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</si>
  <si>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</si>
  <si>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</si>
  <si>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</si>
  <si>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</si>
  <si>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</si>
  <si>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</si>
  <si>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</si>
  <si>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</si>
  <si>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</si>
  <si>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</si>
  <si>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</si>
  <si>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</si>
  <si>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</si>
  <si>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</si>
  <si>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</si>
  <si>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</si>
  <si>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</si>
  <si>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</si>
  <si>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</si>
  <si>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</si>
  <si>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</si>
  <si>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</si>
  <si>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</si>
  <si>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</si>
  <si>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</si>
  <si>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</si>
  <si>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</si>
  <si>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</si>
  <si>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</si>
  <si>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</si>
  <si>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</si>
  <si>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</si>
  <si>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</si>
  <si>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</si>
  <si>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</si>
  <si>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</si>
  <si>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</si>
  <si>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</si>
  <si>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</si>
  <si>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</si>
  <si>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</si>
  <si>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</si>
  <si>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</si>
  <si>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</si>
  <si>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</si>
  <si>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</si>
  <si>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</si>
  <si>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</si>
  <si>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</si>
  <si>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</si>
  <si>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</si>
  <si>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</si>
  <si>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</si>
  <si>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</si>
  <si>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</si>
  <si>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</si>
  <si>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</si>
  <si>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</si>
  <si>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</si>
  <si>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</si>
  <si>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</si>
  <si>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</si>
  <si>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</si>
  <si>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</si>
  <si>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</si>
  <si>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</si>
  <si>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</si>
  <si>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</si>
  <si>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</si>
  <si>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</si>
  <si>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</si>
  <si>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</si>
  <si>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</si>
  <si>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</si>
  <si>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</si>
  <si>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</si>
  <si>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</si>
  <si>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</si>
  <si>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</si>
  <si>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</si>
  <si>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</si>
  <si>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</si>
  <si>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</si>
  <si>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</si>
  <si>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</si>
  <si>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</si>
  <si>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</si>
  <si>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</si>
  <si>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</si>
  <si>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</si>
  <si>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</si>
  <si>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</si>
  <si>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</si>
  <si>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</si>
  <si>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</si>
  <si>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</si>
  <si>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</si>
  <si>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</si>
  <si>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</si>
  <si>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</si>
  <si>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</si>
  <si>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</si>
  <si>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</si>
  <si>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</si>
  <si>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</si>
  <si>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</si>
  <si>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</si>
  <si>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</si>
  <si>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</si>
  <si>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</si>
  <si>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</si>
  <si>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</si>
  <si>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</si>
  <si>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</si>
  <si>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</si>
  <si>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</si>
  <si>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</si>
  <si>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</si>
  <si>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</si>
  <si>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</si>
  <si>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</si>
  <si>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</si>
  <si>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</si>
  <si>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</si>
  <si>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</si>
  <si>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</si>
  <si>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</si>
  <si>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</si>
  <si>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</si>
  <si>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</si>
  <si>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</si>
  <si>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</si>
  <si>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</si>
  <si>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</si>
  <si>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</si>
  <si>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</si>
  <si>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</si>
  <si>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</si>
  <si>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</si>
  <si>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</si>
  <si>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</si>
  <si>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</si>
  <si>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</si>
  <si>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</si>
  <si>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</si>
  <si>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</si>
  <si>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</si>
  <si>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</si>
  <si>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</si>
  <si>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</si>
  <si>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</si>
  <si>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</si>
  <si>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</si>
  <si>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</si>
  <si>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</si>
  <si>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</si>
  <si>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</si>
  <si>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</si>
  <si>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</si>
  <si>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</si>
  <si>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</si>
  <si>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</si>
  <si>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</si>
  <si>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</si>
  <si>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</si>
  <si>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</si>
  <si>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</si>
  <si>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</si>
  <si>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</si>
  <si>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</si>
  <si>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</si>
  <si>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</si>
  <si>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</si>
  <si>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</si>
  <si>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</si>
  <si>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</si>
  <si>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</si>
  <si>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</si>
  <si>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</si>
  <si>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</si>
  <si>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</si>
  <si>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</si>
  <si>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</si>
  <si>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</si>
  <si>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</si>
  <si>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</si>
  <si>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</si>
  <si>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</si>
  <si>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</si>
  <si>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</si>
  <si>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</si>
  <si>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</si>
  <si>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</si>
  <si>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</si>
  <si>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</si>
  <si>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</si>
  <si>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</si>
  <si>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</si>
  <si>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</si>
  <si>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</si>
  <si>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</si>
  <si>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</si>
  <si>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</si>
  <si>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</si>
  <si>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</si>
  <si>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</si>
  <si>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</si>
  <si>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</si>
  <si>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</si>
  <si>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</si>
  <si>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</si>
  <si>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</si>
  <si>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</si>
  <si>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</si>
  <si>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</si>
  <si>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</si>
  <si>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</si>
  <si>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</si>
  <si>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</si>
  <si>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</si>
  <si>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</si>
  <si>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</si>
  <si>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</si>
  <si>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</si>
  <si>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</si>
  <si>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</si>
  <si>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</si>
  <si>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</si>
  <si>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</si>
  <si>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</si>
  <si>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</si>
  <si>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</si>
  <si>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</si>
  <si>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</si>
  <si>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</si>
  <si>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</si>
  <si>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</si>
  <si>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</si>
  <si>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</si>
  <si>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</si>
  <si>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</si>
  <si>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</si>
  <si>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</si>
  <si>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</si>
  <si>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</si>
  <si>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</si>
  <si>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</si>
  <si>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</si>
  <si>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</si>
  <si>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</si>
  <si>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</si>
  <si>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</si>
  <si>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</si>
  <si>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</si>
  <si>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</si>
  <si>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</si>
  <si>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</si>
  <si>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</si>
  <si>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</si>
  <si>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</si>
  <si>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</si>
  <si>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</si>
  <si>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</si>
  <si>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</si>
  <si>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</si>
  <si>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</si>
  <si>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</si>
  <si>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</si>
  <si>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</si>
  <si>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</si>
  <si>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</si>
  <si>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</si>
  <si>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</si>
  <si>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</si>
  <si>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</si>
  <si>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</si>
  <si>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</si>
  <si>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</si>
  <si>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</si>
  <si>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</si>
  <si>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</si>
  <si>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</si>
  <si>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</si>
  <si>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</si>
  <si>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</si>
  <si>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</si>
  <si>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</si>
  <si>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</si>
  <si>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</si>
  <si>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</si>
  <si>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</si>
  <si>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</si>
  <si>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</si>
  <si>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</si>
  <si>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</si>
  <si>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</si>
  <si>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</si>
  <si>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</si>
  <si>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</si>
  <si>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</si>
  <si>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</si>
  <si>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</si>
  <si>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</si>
  <si>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</si>
  <si>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</si>
  <si>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</si>
  <si>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</si>
  <si>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</si>
  <si>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</si>
  <si>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</si>
  <si>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</si>
  <si>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</si>
  <si>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</si>
  <si>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</si>
  <si>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</si>
  <si>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</si>
  <si>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</si>
  <si>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</si>
  <si>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</si>
  <si>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</si>
  <si>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</si>
  <si>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</si>
  <si>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</si>
  <si>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</si>
  <si>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</si>
  <si>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</si>
  <si>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</si>
  <si>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</si>
  <si>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</si>
  <si>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</si>
  <si>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</si>
  <si>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</si>
  <si>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</si>
  <si>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</si>
  <si>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</si>
  <si>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</si>
  <si>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</si>
  <si>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</si>
  <si>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</si>
  <si>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</si>
  <si>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</si>
  <si>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</si>
  <si>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</si>
  <si>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</si>
  <si>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</si>
  <si>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</si>
  <si>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</si>
  <si>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</si>
  <si>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</si>
  <si>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</si>
  <si>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</si>
  <si>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</si>
  <si>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</si>
  <si>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</si>
  <si>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</si>
  <si>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</si>
  <si>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</si>
  <si>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</si>
  <si>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</si>
  <si>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</si>
  <si>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</si>
  <si>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</si>
  <si>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</si>
  <si>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</si>
  <si>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</si>
  <si>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</si>
  <si>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</si>
  <si>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</si>
  <si>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</si>
  <si>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</si>
  <si>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</si>
  <si>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</si>
  <si>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</si>
  <si>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</si>
  <si>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</si>
  <si>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</si>
  <si>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</si>
  <si>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</si>
  <si>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</si>
  <si>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</si>
  <si>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</si>
  <si>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</si>
  <si>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</si>
  <si>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</si>
  <si>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</si>
  <si>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</si>
  <si>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</si>
  <si>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</si>
  <si>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</si>
  <si>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</si>
  <si>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</si>
  <si>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</si>
  <si>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</si>
  <si>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</si>
  <si>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</si>
  <si>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</si>
  <si>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</si>
  <si>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</si>
  <si>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</si>
  <si>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</si>
  <si>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</si>
  <si>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</si>
  <si>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</si>
  <si>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</si>
  <si>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</si>
  <si>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</si>
  <si>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</si>
  <si>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</si>
  <si>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</si>
  <si>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</si>
  <si>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</si>
  <si>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</si>
  <si>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</si>
  <si>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</si>
  <si>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</si>
  <si>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</si>
  <si>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</si>
  <si>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</si>
  <si>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</si>
  <si>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</si>
  <si>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</si>
  <si>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</si>
  <si>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</si>
  <si>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</si>
  <si>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</si>
  <si>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</si>
  <si>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</si>
  <si>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</si>
  <si>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</si>
  <si>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</si>
  <si>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</si>
  <si>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</si>
  <si>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</si>
  <si>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</si>
  <si>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</si>
  <si>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</si>
  <si>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</si>
  <si>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</si>
  <si>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</si>
  <si>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</si>
  <si>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</si>
  <si>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</si>
  <si>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</si>
  <si>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</si>
  <si>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</si>
  <si>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</si>
  <si>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</si>
  <si>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</si>
  <si>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</si>
  <si>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</si>
  <si>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</si>
  <si>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</si>
  <si>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</si>
  <si>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</si>
  <si>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</si>
  <si>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</si>
  <si>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</si>
  <si>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</si>
  <si>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</si>
  <si>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</si>
  <si>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</si>
  <si>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</si>
  <si>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</si>
  <si>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</si>
  <si>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</si>
  <si>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</si>
  <si>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</si>
  <si>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</si>
  <si>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</si>
  <si>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</si>
  <si>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</si>
  <si>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</si>
  <si>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</si>
  <si>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</si>
  <si>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</si>
  <si>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</si>
  <si>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</si>
  <si>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</si>
  <si>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</si>
  <si>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</si>
  <si>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</si>
  <si>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</si>
  <si>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</si>
  <si>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</si>
  <si>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</si>
  <si>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</si>
  <si>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</si>
  <si>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</si>
  <si>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</si>
  <si>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</si>
  <si>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</si>
  <si>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</si>
  <si>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</si>
  <si>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</si>
  <si>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</si>
  <si>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</si>
  <si>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</si>
  <si>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</si>
  <si>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</si>
  <si>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</si>
  <si>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</si>
  <si>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</si>
  <si>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</si>
  <si>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</si>
  <si>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</si>
  <si>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</si>
  <si>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</si>
  <si>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</si>
  <si>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</si>
  <si>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</si>
  <si>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</si>
  <si>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</si>
  <si>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</si>
  <si>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</si>
  <si>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</si>
  <si>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</si>
  <si>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</si>
  <si>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</si>
  <si>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</si>
  <si>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</si>
  <si>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</si>
  <si>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</si>
  <si>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</si>
  <si>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</si>
  <si>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</si>
  <si>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</si>
  <si>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</si>
  <si>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</si>
  <si>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</si>
  <si>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</si>
  <si>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</si>
  <si>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</si>
  <si>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</si>
  <si>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</si>
  <si>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</si>
  <si>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</si>
  <si>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</si>
  <si>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</si>
  <si>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</si>
  <si>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</si>
  <si>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</si>
  <si>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</si>
  <si>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</si>
  <si>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</si>
  <si>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</si>
  <si>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</si>
  <si>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</si>
  <si>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</si>
  <si>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</si>
  <si>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</si>
  <si>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</si>
  <si>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</si>
  <si>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</si>
  <si>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</si>
  <si>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</si>
  <si>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</si>
  <si>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</si>
  <si>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</si>
  <si>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</si>
  <si>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</si>
  <si>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</si>
  <si>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</si>
  <si>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</si>
  <si>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</si>
  <si>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</si>
  <si>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</si>
  <si>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</si>
  <si>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</si>
  <si>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</si>
  <si>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</si>
  <si>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</si>
  <si>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</si>
  <si>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</si>
  <si>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</si>
  <si>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</si>
  <si>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</si>
  <si>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</si>
  <si>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</si>
  <si>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</si>
  <si>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</si>
  <si>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</si>
  <si>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</si>
  <si>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</si>
  <si>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</si>
  <si>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</si>
  <si>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</si>
  <si>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</si>
  <si>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</si>
  <si>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</si>
  <si>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</si>
  <si>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</si>
  <si>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</si>
  <si>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</si>
  <si>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</si>
  <si>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</si>
  <si>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</si>
  <si>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</si>
  <si>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</si>
  <si>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</si>
  <si>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</si>
  <si>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</si>
  <si>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</si>
  <si>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</si>
  <si>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</si>
  <si>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</si>
  <si>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</si>
  <si>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</si>
  <si>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</si>
  <si>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</si>
  <si>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</si>
  <si>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</si>
  <si>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</si>
  <si>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</si>
  <si>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</si>
  <si>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</si>
  <si>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</si>
  <si>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</si>
  <si>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</si>
  <si>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</si>
  <si>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</si>
  <si>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</si>
  <si>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</si>
  <si>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</si>
  <si>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</si>
  <si>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</si>
  <si>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</si>
  <si>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</si>
  <si>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</si>
  <si>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</si>
  <si>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</si>
  <si>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</si>
  <si>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</si>
  <si>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</si>
  <si>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</si>
  <si>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</si>
  <si>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</si>
  <si>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</si>
  <si>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</si>
  <si>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</si>
  <si>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</si>
  <si>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</si>
  <si>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</si>
  <si>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</si>
  <si>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</si>
  <si>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</si>
  <si>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</si>
  <si>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</si>
  <si>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</si>
  <si>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</si>
  <si>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</si>
  <si>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</si>
  <si>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</si>
  <si>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</si>
  <si>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</si>
  <si>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</si>
  <si>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</si>
  <si>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</si>
  <si>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</si>
  <si>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</si>
  <si>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</si>
  <si>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</si>
  <si>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</si>
  <si>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</si>
  <si>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</si>
  <si>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</si>
  <si>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</si>
  <si>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</si>
  <si>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</si>
  <si>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</si>
  <si>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</si>
  <si>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</si>
  <si>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</si>
  <si>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</si>
  <si>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</si>
  <si>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</si>
  <si>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</si>
  <si>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</si>
  <si>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</si>
  <si>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</si>
  <si>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</si>
  <si>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</si>
  <si>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</si>
  <si>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</si>
  <si>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</si>
  <si>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</si>
  <si>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</si>
  <si>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</si>
  <si>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</si>
  <si>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</si>
  <si>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</si>
  <si>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</si>
  <si>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</si>
  <si>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</si>
  <si>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</si>
  <si>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</si>
  <si>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</si>
  <si>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</si>
  <si>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</si>
  <si>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</si>
  <si>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</si>
  <si>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</si>
  <si>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</si>
  <si>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</si>
  <si>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</si>
  <si>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</si>
  <si>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</si>
  <si>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</si>
  <si>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</si>
  <si>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</si>
  <si>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</si>
  <si>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</si>
  <si>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</si>
  <si>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</si>
  <si>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</si>
  <si>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</si>
  <si>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</si>
  <si>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</si>
  <si>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</si>
  <si>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</si>
  <si>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</si>
  <si>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</si>
  <si>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</si>
  <si>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</si>
  <si>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</si>
  <si>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</si>
  <si>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</si>
  <si>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</si>
  <si>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</si>
  <si>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</si>
  <si>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</si>
  <si>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</si>
  <si>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</si>
  <si>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</si>
  <si>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</si>
  <si>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</si>
  <si>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</si>
  <si>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</si>
  <si>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</si>
  <si>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</si>
  <si>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</si>
  <si>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</si>
  <si>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</si>
  <si>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</si>
  <si>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</si>
  <si>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</si>
  <si>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</si>
  <si>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</si>
  <si>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</si>
  <si>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</si>
  <si>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</si>
  <si>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</si>
  <si>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</si>
  <si>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</si>
  <si>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</si>
  <si>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</si>
  <si>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</si>
  <si>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</si>
  <si>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</si>
  <si>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</si>
  <si>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</si>
  <si>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</si>
  <si>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</si>
  <si>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</si>
  <si>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</si>
  <si>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</si>
  <si>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</si>
  <si>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</si>
  <si>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</si>
  <si>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</si>
  <si>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</si>
  <si>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</si>
  <si>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</si>
  <si>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</si>
  <si>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</si>
  <si>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</si>
  <si>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</si>
  <si>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</si>
  <si>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</si>
  <si>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</si>
  <si>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</si>
  <si>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</si>
  <si>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</si>
  <si>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</si>
  <si>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</si>
  <si>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</si>
  <si>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</si>
  <si>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</si>
  <si>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</si>
  <si>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</si>
  <si>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</si>
  <si>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</si>
  <si>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</si>
  <si>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</si>
  <si>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</si>
  <si>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</si>
  <si>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</si>
  <si>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</si>
  <si>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</si>
  <si>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</si>
  <si>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</si>
  <si>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</si>
  <si>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</si>
  <si>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</si>
  <si>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</si>
  <si>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</si>
  <si>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</si>
  <si>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</si>
  <si>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</si>
  <si>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</si>
  <si>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</si>
  <si>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</si>
  <si>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</si>
  <si>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</si>
  <si>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</si>
  <si>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</si>
  <si>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</si>
  <si>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</si>
  <si>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</si>
  <si>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</si>
  <si>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</si>
  <si>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</si>
  <si>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</si>
  <si>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</si>
  <si>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</si>
  <si>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</si>
  <si>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</si>
  <si>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</si>
  <si>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</si>
  <si>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</si>
  <si>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</si>
  <si>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</si>
  <si>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</si>
  <si>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</si>
  <si>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</si>
  <si>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</si>
  <si>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</si>
  <si>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</si>
  <si>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</si>
  <si>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</si>
  <si>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</si>
  <si>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</si>
  <si>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</si>
  <si>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</si>
  <si>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</si>
  <si>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</si>
  <si>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</si>
  <si>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</si>
  <si>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</si>
  <si>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</si>
  <si>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</si>
  <si>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</si>
  <si>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</si>
  <si>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</si>
  <si>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</si>
  <si>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</si>
  <si>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</si>
  <si>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</si>
  <si>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</si>
  <si>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</si>
  <si>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</si>
  <si>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</si>
  <si>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</si>
  <si>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</si>
  <si>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</si>
  <si>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</si>
  <si>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</si>
  <si>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</si>
  <si>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</si>
  <si>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</si>
  <si>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</si>
  <si>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</si>
  <si>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</si>
  <si>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</si>
  <si>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</si>
  <si>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</si>
  <si>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</si>
  <si>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</si>
  <si>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</si>
  <si>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</si>
  <si>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</si>
  <si>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</si>
  <si>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</si>
  <si>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</si>
  <si>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</si>
  <si>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</si>
  <si>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</si>
  <si>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</si>
  <si>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</si>
  <si>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</si>
  <si>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</si>
  <si>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</si>
  <si>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</si>
  <si>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</si>
  <si>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</si>
  <si>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</si>
  <si>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</si>
  <si>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</si>
  <si>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</si>
  <si>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</si>
  <si>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</si>
  <si>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</si>
  <si>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</si>
  <si>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</si>
  <si>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</si>
  <si>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</si>
  <si>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</si>
  <si>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</si>
  <si>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</si>
  <si>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</si>
  <si>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</si>
  <si>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</si>
  <si>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</si>
  <si>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</si>
  <si>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</si>
  <si>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</si>
  <si>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</si>
  <si>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</si>
  <si>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</si>
  <si>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</si>
  <si>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</si>
  <si>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</si>
  <si>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</si>
  <si>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</si>
  <si>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</si>
  <si>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</si>
  <si>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</si>
  <si>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</si>
  <si>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</si>
  <si>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</si>
  <si>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</si>
  <si>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</si>
  <si>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</si>
  <si>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</si>
  <si>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</si>
  <si>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</si>
  <si>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</si>
  <si>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</si>
  <si>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</si>
  <si>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</si>
  <si>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</si>
  <si>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</si>
  <si>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</si>
  <si>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</si>
  <si>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</si>
  <si>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</si>
  <si>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</si>
  <si>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</si>
  <si>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</si>
  <si>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</si>
  <si>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</si>
  <si>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</si>
  <si>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</si>
  <si>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</si>
  <si>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</si>
  <si>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</si>
  <si>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</si>
  <si>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</si>
  <si>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</si>
  <si>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</si>
  <si>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</si>
  <si>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</si>
  <si>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</si>
  <si>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</si>
  <si>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</si>
  <si>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</si>
  <si>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</si>
  <si>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</si>
  <si>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</si>
  <si>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</si>
  <si>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</si>
  <si>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</si>
  <si>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</si>
  <si>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</si>
  <si>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</si>
  <si>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</si>
  <si>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</si>
  <si>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</si>
  <si>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</si>
  <si>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</si>
  <si>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</si>
  <si>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</si>
  <si>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</si>
  <si>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</si>
  <si>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</si>
  <si>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</si>
  <si>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</si>
  <si>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</si>
  <si>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</si>
  <si>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</si>
  <si>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</si>
  <si>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</si>
  <si>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</si>
  <si>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</si>
  <si>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</si>
  <si>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</si>
  <si>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</si>
  <si>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</si>
  <si>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</si>
  <si>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</si>
  <si>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</si>
  <si>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</si>
  <si>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</si>
  <si>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</si>
  <si>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</si>
  <si>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</si>
  <si>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</si>
  <si>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</si>
  <si>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</si>
  <si>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</si>
  <si>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</si>
  <si>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</si>
  <si>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</si>
  <si>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</si>
  <si>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</si>
  <si>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</si>
  <si>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</si>
  <si>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</si>
  <si>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</si>
  <si>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</si>
  <si>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</si>
  <si>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</si>
  <si>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</si>
  <si>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</si>
  <si>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</si>
  <si>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</si>
  <si>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</si>
  <si>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</si>
  <si>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</si>
  <si>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</si>
  <si>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</si>
  <si>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</si>
  <si>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</si>
  <si>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</si>
  <si>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</si>
  <si>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</si>
  <si>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</si>
  <si>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</si>
  <si>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</si>
  <si>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</si>
  <si>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</si>
  <si>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</si>
  <si>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</si>
  <si>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</si>
  <si>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</si>
  <si>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</si>
  <si>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</si>
  <si>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</si>
  <si>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</si>
  <si>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</si>
  <si>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</si>
  <si>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</si>
  <si>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</si>
  <si>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</si>
  <si>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</si>
  <si>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</si>
  <si>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</si>
  <si>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</si>
  <si>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</si>
  <si>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</si>
  <si>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</si>
  <si>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</si>
  <si>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</si>
  <si>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</si>
  <si>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</si>
  <si>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</si>
  <si>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</si>
  <si>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</si>
  <si>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</si>
  <si>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</si>
  <si>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</si>
  <si>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</si>
  <si>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</si>
  <si>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</si>
  <si>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</si>
  <si>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</si>
  <si>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</si>
  <si>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</si>
  <si>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</si>
  <si>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</si>
  <si>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</si>
  <si>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</si>
  <si>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</si>
  <si>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</si>
  <si>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</si>
  <si>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</si>
  <si>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</si>
  <si>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</si>
  <si>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</si>
  <si>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</si>
  <si>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</si>
  <si>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</si>
  <si>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</si>
  <si>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</si>
  <si>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</si>
  <si>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</si>
  <si>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</si>
  <si>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</si>
  <si>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</si>
  <si>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</si>
  <si>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</si>
  <si>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</si>
  <si>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</si>
  <si>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</si>
  <si>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</si>
  <si>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</si>
  <si>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</si>
  <si>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</si>
  <si>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</si>
  <si>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</si>
  <si>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</si>
  <si>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</si>
  <si>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</si>
  <si>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</si>
  <si>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</si>
  <si>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</si>
  <si>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</si>
  <si>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</si>
  <si>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</si>
  <si>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</si>
  <si>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</si>
  <si>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</si>
  <si>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</si>
  <si>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</si>
  <si>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</si>
  <si>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</si>
  <si>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</si>
  <si>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</si>
  <si>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</si>
  <si>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</si>
  <si>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</si>
  <si>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</si>
  <si>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</si>
  <si>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</si>
  <si>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</si>
  <si>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</si>
  <si>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</si>
  <si>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</si>
  <si>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</si>
  <si>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</si>
  <si>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</si>
  <si>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</si>
  <si>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</si>
  <si>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</si>
  <si>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</si>
  <si>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</si>
  <si>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</si>
  <si>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</si>
  <si>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</si>
  <si>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</si>
  <si>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</si>
  <si>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</si>
  <si>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</si>
  <si>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</si>
  <si>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</si>
  <si>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</si>
  <si>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</si>
  <si>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</si>
  <si>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</si>
  <si>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</si>
  <si>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</si>
  <si>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</si>
  <si>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</si>
  <si>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</si>
  <si>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</si>
  <si>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</si>
  <si>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</si>
  <si>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</si>
  <si>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</si>
  <si>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</si>
  <si>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</si>
  <si>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</si>
  <si>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</si>
  <si>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</si>
  <si>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</si>
  <si>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</si>
  <si>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</si>
  <si>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</si>
  <si>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</si>
  <si>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</si>
  <si>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</si>
  <si>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</si>
  <si>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</si>
  <si>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</si>
  <si>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</si>
  <si>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</si>
  <si>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</si>
  <si>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</si>
  <si>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</si>
  <si>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</si>
  <si>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</si>
  <si>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</si>
  <si>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</si>
  <si>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</si>
  <si>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</si>
  <si>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</si>
  <si>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</si>
  <si>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</si>
  <si>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</si>
  <si>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</si>
  <si>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</si>
  <si>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</si>
  <si>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</si>
  <si>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</si>
  <si>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</si>
  <si>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</si>
  <si>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</si>
  <si>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</si>
  <si>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</si>
  <si>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</si>
  <si>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</si>
  <si>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</si>
  <si>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</si>
  <si>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</si>
  <si>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</si>
  <si>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</si>
  <si>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</si>
  <si>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</si>
  <si>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</si>
  <si>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</si>
  <si>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</si>
  <si>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</si>
  <si>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</si>
  <si>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</si>
  <si>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</si>
  <si>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</si>
  <si>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</si>
  <si>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</si>
  <si>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</si>
  <si>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</si>
  <si>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</si>
  <si>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</si>
  <si>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</si>
  <si>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</si>
  <si>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</si>
  <si>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</si>
  <si>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</si>
  <si>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</si>
  <si>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</si>
  <si>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</si>
  <si>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</si>
  <si>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</si>
  <si>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</si>
  <si>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</si>
  <si>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</si>
  <si>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</si>
  <si>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</si>
  <si>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</si>
  <si>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</si>
  <si>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</si>
  <si>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</si>
  <si>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</si>
  <si>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</si>
  <si>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</si>
  <si>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</si>
  <si>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</si>
  <si>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</si>
  <si>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</si>
  <si>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</si>
  <si>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</si>
  <si>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</si>
  <si>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</si>
  <si>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</si>
  <si>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</si>
  <si>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</si>
  <si>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</si>
  <si>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</si>
  <si>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</si>
  <si>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</si>
  <si>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</si>
  <si>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</si>
  <si>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</si>
  <si>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</si>
  <si>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</si>
  <si>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</si>
  <si>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</si>
  <si>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</si>
  <si>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</si>
  <si>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</si>
  <si>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</si>
  <si>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</si>
  <si>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</si>
  <si>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</si>
  <si>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</si>
  <si>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</si>
  <si>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</si>
  <si>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</si>
  <si>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</si>
  <si>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</si>
  <si>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</si>
  <si>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</si>
  <si>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</si>
  <si>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</si>
  <si>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</si>
  <si>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</si>
  <si>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</si>
  <si>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</si>
  <si>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</si>
  <si>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</si>
  <si>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</si>
  <si>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</si>
  <si>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</si>
  <si>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</si>
  <si>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</si>
  <si>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</si>
  <si>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</si>
  <si>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</si>
  <si>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</si>
  <si>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</si>
  <si>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</si>
  <si>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</si>
  <si>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</si>
  <si>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</si>
  <si>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</si>
  <si>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</si>
  <si>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</si>
  <si>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</si>
  <si>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</si>
  <si>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</si>
  <si>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</si>
  <si>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</si>
  <si>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</si>
  <si>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</si>
  <si>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</si>
  <si>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</si>
  <si>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</si>
  <si>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</si>
  <si>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</si>
  <si>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</si>
  <si>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</si>
  <si>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</si>
  <si>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</si>
  <si>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</si>
  <si>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</si>
  <si>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</si>
  <si>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</si>
  <si>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</si>
  <si>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</si>
  <si>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</si>
  <si>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</si>
  <si>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</si>
  <si>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</si>
  <si>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</si>
  <si>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</si>
  <si>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</si>
  <si>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</si>
  <si>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</si>
  <si>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</si>
  <si>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</si>
  <si>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</si>
  <si>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</si>
  <si>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</si>
  <si>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</si>
  <si>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</si>
  <si>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</si>
  <si>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</si>
  <si>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</si>
  <si>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</si>
  <si>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</si>
  <si>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</si>
  <si>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</si>
  <si>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</si>
  <si>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</si>
  <si>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</si>
  <si>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</si>
  <si>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</si>
  <si>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</si>
  <si>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</si>
  <si>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</si>
  <si>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</si>
  <si>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</si>
  <si>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</si>
  <si>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</si>
  <si>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</si>
  <si>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</si>
  <si>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</si>
  <si>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</si>
  <si>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</si>
  <si>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</si>
  <si>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</si>
  <si>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</si>
  <si>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</si>
  <si>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</si>
  <si>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</si>
  <si>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</si>
  <si>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</si>
  <si>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</si>
  <si>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</si>
  <si>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</si>
  <si>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</si>
  <si>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</si>
  <si>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</si>
  <si>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</si>
  <si>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</si>
  <si>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</si>
  <si>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</si>
  <si>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</si>
  <si>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</si>
  <si>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</si>
  <si>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</si>
  <si>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</si>
  <si>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</si>
  <si>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</si>
  <si>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</si>
  <si>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</si>
  <si>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</si>
  <si>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</si>
  <si>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</si>
  <si>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</si>
  <si>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</si>
  <si>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</si>
  <si>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</si>
  <si>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</si>
  <si>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</si>
  <si>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</si>
  <si>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</si>
  <si>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</si>
  <si>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</si>
  <si>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</si>
  <si>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</si>
  <si>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</si>
  <si>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</si>
  <si>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</si>
  <si>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</si>
  <si>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</si>
  <si>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</si>
  <si>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</si>
  <si>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</si>
  <si>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</si>
  <si>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</si>
  <si>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</si>
  <si>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</si>
  <si>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</si>
  <si>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</si>
  <si>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</si>
  <si>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</si>
  <si>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</si>
  <si>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</si>
  <si>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</si>
  <si>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</si>
  <si>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</si>
  <si>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</si>
  <si>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</si>
  <si>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</si>
  <si>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</si>
  <si>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</si>
  <si>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</si>
  <si>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</si>
  <si>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</si>
  <si>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</si>
  <si>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</si>
  <si>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</si>
  <si>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</si>
  <si>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</si>
  <si>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</si>
  <si>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</si>
  <si>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</si>
  <si>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</si>
  <si>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</si>
  <si>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</si>
  <si>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</si>
  <si>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</si>
  <si>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</si>
  <si>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</si>
  <si>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</si>
  <si>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</si>
  <si>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</si>
  <si>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</si>
  <si>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</si>
  <si>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</si>
  <si>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</si>
  <si>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</si>
  <si>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</si>
  <si>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</si>
  <si>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</si>
  <si>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</si>
  <si>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</si>
  <si>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</si>
  <si>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</si>
  <si>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</si>
  <si>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</si>
  <si>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</si>
  <si>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</si>
  <si>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</si>
  <si>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</si>
  <si>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</si>
  <si>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</si>
  <si>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</si>
  <si>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</si>
  <si>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</si>
  <si>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</si>
  <si>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</si>
  <si>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</si>
  <si>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</si>
  <si>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</si>
  <si>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</si>
  <si>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</si>
  <si>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</si>
  <si>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</si>
  <si>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</si>
  <si>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</si>
  <si>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</si>
  <si>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</si>
  <si>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</si>
  <si>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</si>
  <si>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</si>
  <si>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</si>
  <si>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</si>
  <si>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</si>
  <si>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</si>
  <si>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</si>
  <si>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</si>
  <si>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</si>
  <si>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</si>
  <si>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</si>
  <si>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</si>
  <si>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</si>
  <si>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</si>
  <si>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</si>
  <si>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</si>
  <si>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</si>
  <si>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</si>
  <si>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</si>
  <si>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</si>
  <si>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</si>
  <si>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</si>
  <si>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</si>
  <si>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</si>
  <si>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</si>
  <si>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</si>
  <si>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</si>
  <si>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</si>
  <si>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</si>
  <si>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</si>
  <si>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</si>
  <si>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</si>
  <si>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</si>
  <si>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</si>
  <si>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</si>
  <si>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</si>
  <si>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</si>
  <si>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</si>
  <si>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</si>
  <si>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</si>
  <si>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</si>
  <si>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</si>
  <si>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</si>
  <si>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</si>
  <si>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</si>
  <si>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</si>
  <si>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</si>
  <si>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</si>
  <si>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</si>
  <si>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</si>
  <si>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</si>
  <si>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</si>
  <si>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</si>
  <si>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</si>
  <si>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</si>
  <si>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</si>
  <si>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</si>
  <si>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</si>
  <si>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</si>
  <si>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</si>
  <si>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</si>
  <si>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</si>
  <si>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</si>
  <si>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</si>
  <si>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</si>
  <si>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</si>
  <si>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</si>
  <si>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</si>
  <si>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</si>
  <si>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</si>
  <si>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</si>
  <si>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</si>
  <si>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</si>
  <si>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</si>
  <si>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</si>
  <si>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</si>
  <si>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</si>
  <si>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</si>
  <si>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</si>
  <si>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</si>
  <si>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</si>
  <si>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</si>
  <si>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</si>
  <si>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</si>
  <si>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</si>
  <si>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</si>
  <si>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</si>
  <si>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</si>
  <si>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</si>
  <si>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</si>
  <si>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</si>
  <si>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</si>
  <si>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</si>
  <si>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</si>
  <si>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</si>
  <si>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</si>
  <si>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</si>
  <si>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</si>
  <si>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</si>
  <si>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</si>
  <si>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</si>
  <si>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</si>
  <si>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</si>
  <si>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</si>
  <si>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</si>
  <si>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</si>
  <si>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</si>
  <si>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</si>
  <si>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</si>
  <si>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</si>
  <si>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</si>
  <si>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</si>
  <si>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</si>
  <si>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</si>
  <si>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</si>
  <si>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</si>
  <si>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</si>
  <si>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</si>
  <si>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</si>
  <si>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</si>
  <si>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</si>
  <si>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</si>
  <si>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</si>
  <si>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</si>
  <si>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</si>
  <si>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</si>
  <si>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</si>
  <si>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</si>
  <si>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</si>
  <si>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</si>
  <si>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</si>
  <si>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</si>
  <si>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</si>
  <si>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</si>
  <si>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</si>
  <si>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</si>
  <si>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</si>
  <si>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</si>
  <si>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</si>
  <si>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</si>
  <si>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</si>
  <si>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</si>
  <si>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</si>
  <si>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</si>
  <si>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</si>
  <si>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</si>
  <si>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</si>
  <si>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</si>
  <si>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</si>
  <si>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</si>
  <si>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</si>
  <si>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</si>
  <si>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</si>
  <si>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</si>
  <si>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</si>
  <si>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</si>
  <si>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</si>
  <si>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</si>
  <si>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</si>
  <si>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</si>
  <si>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</si>
  <si>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</si>
  <si>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</si>
  <si>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</si>
  <si>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</si>
  <si>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</si>
  <si>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</si>
  <si>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</si>
  <si>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</si>
  <si>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</si>
  <si>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</si>
  <si>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</si>
  <si>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</si>
  <si>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</si>
  <si>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</si>
  <si>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</si>
  <si>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</si>
  <si>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</si>
  <si>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</si>
  <si>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</si>
  <si>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</si>
  <si>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</si>
  <si>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</si>
  <si>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</si>
  <si>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</si>
  <si>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</si>
  <si>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</si>
  <si>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</si>
  <si>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</si>
  <si>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</si>
  <si>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</si>
  <si>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</si>
  <si>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</si>
  <si>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</si>
  <si>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</si>
  <si>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</si>
  <si>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</si>
  <si>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</si>
  <si>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</si>
  <si>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</si>
  <si>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</si>
  <si>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</si>
  <si>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</si>
  <si>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</si>
  <si>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</si>
  <si>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</si>
  <si>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</si>
  <si>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</si>
  <si>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</si>
  <si>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</si>
  <si>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</si>
  <si>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</si>
  <si>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</si>
  <si>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</si>
  <si>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</si>
  <si>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</si>
  <si>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</si>
  <si>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</si>
  <si>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</si>
  <si>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</si>
  <si>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</si>
  <si>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</si>
  <si>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</si>
  <si>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</si>
  <si>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</si>
  <si>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</si>
  <si>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</si>
  <si>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</si>
  <si>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</si>
  <si>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</si>
  <si>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</si>
  <si>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</si>
  <si>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</si>
  <si>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</si>
  <si>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</si>
  <si>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</si>
  <si>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</si>
  <si>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</si>
  <si>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</si>
  <si>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</si>
  <si>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</si>
  <si>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</si>
  <si>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</si>
  <si>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</si>
  <si>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</si>
  <si>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</si>
  <si>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</si>
  <si>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</si>
  <si>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</si>
  <si>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</si>
  <si>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</si>
  <si>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</si>
  <si>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</si>
  <si>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</si>
  <si>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</si>
  <si>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</si>
  <si>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</si>
  <si>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</si>
  <si>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</si>
  <si>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</si>
  <si>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</si>
  <si>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</si>
  <si>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</si>
  <si>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</si>
  <si>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</si>
  <si>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</si>
  <si>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</si>
  <si>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</si>
  <si>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</si>
  <si>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</si>
  <si>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</si>
  <si>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</si>
  <si>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</si>
  <si>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</si>
  <si>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</si>
  <si>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</si>
  <si>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</si>
  <si>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</si>
  <si>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</si>
  <si>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</si>
  <si>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</si>
  <si>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</si>
  <si>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</si>
  <si>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</si>
  <si>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</si>
  <si>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</si>
  <si>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</si>
  <si>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</si>
  <si>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</si>
  <si>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</si>
  <si>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</si>
  <si>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</si>
  <si>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</si>
  <si>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</si>
  <si>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</si>
  <si>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</si>
  <si>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</si>
  <si>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</si>
  <si>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</si>
  <si>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</si>
  <si>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</si>
  <si>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</si>
  <si>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</si>
  <si>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</si>
  <si>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</si>
  <si>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</si>
  <si>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</si>
  <si>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</si>
  <si>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</si>
  <si>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</si>
  <si>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</si>
  <si>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</si>
  <si>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</si>
  <si>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</si>
  <si>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</si>
  <si>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</si>
  <si>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</si>
  <si>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</si>
  <si>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</si>
  <si>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</si>
  <si>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</si>
  <si>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</si>
  <si>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</si>
  <si>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</si>
  <si>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</si>
  <si>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</si>
  <si>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</si>
  <si>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</si>
  <si>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</si>
  <si>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</si>
  <si>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</si>
  <si>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</si>
  <si>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</si>
  <si>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</si>
  <si>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</si>
  <si>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</si>
  <si>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</si>
  <si>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</si>
  <si>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</si>
  <si>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</si>
  <si>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</si>
  <si>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</si>
  <si>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</si>
  <si>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</si>
  <si>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</si>
  <si>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</si>
  <si>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</si>
  <si>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</si>
  <si>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</si>
  <si>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</si>
  <si>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</si>
  <si>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</si>
  <si>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</si>
  <si>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</si>
  <si>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</si>
  <si>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</si>
  <si>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</si>
  <si>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</si>
  <si>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</si>
  <si>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</si>
  <si>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</si>
  <si>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</si>
  <si>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</si>
  <si>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</si>
  <si>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</si>
  <si>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</si>
  <si>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</si>
  <si>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</si>
  <si>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</si>
  <si>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</si>
  <si>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</si>
  <si>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</si>
  <si>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</si>
  <si>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</si>
  <si>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</si>
  <si>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</si>
  <si>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</si>
  <si>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</si>
  <si>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</si>
  <si>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</si>
  <si>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</si>
  <si>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</si>
  <si>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</si>
  <si>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</si>
  <si>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</si>
  <si>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</si>
  <si>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</si>
  <si>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</si>
  <si>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</si>
  <si>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</si>
  <si>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</si>
  <si>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</si>
  <si>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</si>
  <si>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</si>
  <si>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</si>
  <si>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</si>
  <si>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</si>
  <si>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</si>
  <si>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</si>
  <si>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</si>
  <si>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</si>
  <si>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</si>
  <si>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</si>
  <si>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</si>
  <si>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</si>
  <si>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</si>
  <si>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</si>
  <si>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</si>
  <si>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</si>
  <si>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</si>
  <si>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</si>
  <si>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</si>
  <si>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</si>
  <si>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</si>
  <si>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</si>
  <si>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</si>
  <si>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</si>
  <si>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</si>
  <si>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</si>
  <si>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</si>
  <si>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</si>
  <si>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</si>
  <si>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</si>
  <si>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</si>
  <si>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</si>
  <si>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</si>
  <si>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</si>
  <si>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</si>
  <si>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</si>
  <si>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</si>
  <si>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</si>
  <si>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</si>
  <si>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</si>
  <si>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</si>
  <si>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</si>
  <si>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</si>
  <si>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</si>
  <si>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</si>
  <si>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</si>
  <si>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</si>
  <si>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</si>
  <si>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</si>
  <si>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</si>
  <si>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</si>
  <si>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</si>
  <si>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</si>
  <si>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</si>
  <si>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</si>
  <si>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</si>
  <si>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</si>
  <si>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</si>
  <si>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</si>
  <si>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</si>
  <si>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</si>
  <si>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</si>
  <si>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</si>
  <si>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</si>
  <si>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</si>
  <si>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</si>
  <si>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</si>
  <si>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</si>
  <si>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</si>
  <si>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</si>
  <si>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</si>
  <si>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</si>
  <si>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</si>
  <si>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</si>
  <si>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</si>
  <si>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</si>
  <si>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</si>
  <si>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</si>
  <si>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</si>
  <si>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</si>
  <si>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</si>
  <si>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</si>
  <si>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</si>
  <si>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</si>
  <si>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</si>
  <si>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</si>
  <si>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</si>
  <si>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</si>
  <si>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</si>
  <si>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</si>
  <si>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</si>
  <si>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</si>
  <si>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</si>
  <si>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</si>
  <si>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</si>
  <si>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</si>
  <si>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</si>
  <si>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</si>
  <si>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</si>
  <si>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</si>
  <si>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</si>
  <si>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</si>
  <si>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</si>
  <si>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</si>
  <si>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</si>
  <si>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</si>
  <si>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</si>
  <si>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</si>
  <si>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</si>
  <si>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</si>
  <si>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</si>
  <si>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</si>
  <si>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</si>
  <si>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</si>
  <si>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</si>
  <si>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</si>
  <si>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</si>
  <si>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</si>
  <si>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</si>
  <si>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</si>
  <si>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</si>
  <si>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</si>
  <si>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</si>
  <si>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</si>
  <si>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</si>
  <si>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</si>
  <si>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</si>
  <si>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</si>
  <si>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</si>
  <si>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</si>
  <si>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</si>
  <si>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</si>
  <si>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</si>
  <si>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</si>
  <si>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</si>
  <si>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</si>
  <si>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</si>
  <si>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</si>
  <si>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</si>
  <si>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</si>
  <si>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</si>
  <si>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</si>
  <si>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</si>
  <si>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</si>
  <si>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</si>
  <si>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</si>
  <si>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</si>
  <si>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</si>
  <si>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</si>
  <si>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</si>
  <si>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</si>
  <si>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</si>
  <si>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</si>
  <si>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</si>
  <si>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</si>
  <si>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</si>
  <si>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</si>
  <si>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</si>
  <si>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</si>
  <si>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</si>
  <si>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</si>
  <si>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</si>
  <si>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</si>
  <si>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</si>
  <si>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</si>
  <si>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</si>
  <si>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</si>
  <si>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</si>
  <si>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</si>
  <si>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</si>
  <si>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</si>
  <si>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</si>
  <si>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</si>
  <si>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</si>
  <si>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</si>
  <si>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</si>
  <si>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</si>
  <si>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</si>
  <si>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</si>
  <si>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</si>
  <si>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</si>
  <si>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</si>
  <si>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</si>
  <si>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</si>
  <si>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</si>
  <si>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</si>
  <si>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</si>
  <si>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</si>
  <si>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</si>
  <si>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</si>
  <si>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</si>
  <si>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</si>
  <si>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</si>
  <si>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</si>
  <si>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</si>
  <si>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</si>
  <si>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</si>
  <si>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</si>
  <si>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</si>
  <si>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</si>
  <si>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</si>
  <si>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</si>
  <si>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</si>
  <si>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</si>
  <si>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</si>
  <si>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</si>
  <si>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</si>
  <si>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</si>
  <si>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</si>
  <si>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</si>
  <si>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</si>
  <si>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</si>
  <si>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</si>
  <si>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</si>
  <si>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</si>
  <si>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</si>
  <si>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</si>
  <si>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</si>
  <si>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</si>
  <si>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</si>
  <si>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</si>
  <si>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</si>
  <si>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</si>
  <si>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</si>
  <si>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</si>
  <si>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</si>
  <si>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</si>
  <si>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</si>
  <si>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</si>
  <si>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</si>
  <si>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</si>
  <si>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</si>
  <si>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</si>
  <si>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</si>
  <si>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</si>
  <si>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</si>
  <si>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</si>
  <si>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</si>
  <si>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</si>
  <si>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</si>
  <si>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</si>
  <si>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</si>
  <si>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</si>
  <si>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</si>
  <si>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</si>
  <si>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</si>
  <si>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</si>
  <si>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</si>
  <si>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</si>
  <si>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</si>
  <si>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</si>
  <si>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</si>
  <si>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</si>
  <si>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</si>
  <si>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</si>
  <si>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</si>
  <si>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</si>
  <si>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</si>
  <si>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</si>
  <si>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</si>
  <si>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</si>
  <si>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</si>
  <si>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</si>
  <si>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</si>
  <si>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</si>
  <si>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</si>
  <si>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</si>
  <si>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</si>
  <si>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</si>
  <si>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</si>
  <si>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</si>
  <si>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</si>
  <si>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</si>
  <si>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</si>
  <si>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</si>
  <si>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</si>
  <si>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</si>
  <si>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</si>
  <si>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</si>
  <si>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</si>
  <si>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</si>
  <si>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</si>
  <si>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</si>
  <si>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</si>
  <si>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</si>
  <si>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</si>
  <si>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</si>
  <si>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</si>
  <si>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</si>
  <si>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</si>
  <si>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</si>
  <si>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</si>
  <si>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</si>
  <si>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</si>
  <si>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</si>
  <si>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</si>
  <si>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</si>
  <si>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</si>
  <si>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</si>
  <si>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</si>
  <si>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</si>
  <si>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</si>
  <si>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</si>
  <si>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</si>
  <si>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</si>
  <si>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</si>
  <si>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</si>
  <si>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</si>
  <si>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</si>
  <si>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</si>
  <si>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</si>
  <si>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</si>
  <si>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</si>
  <si>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</si>
  <si>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</si>
  <si>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</si>
  <si>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</si>
  <si>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</si>
  <si>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</si>
  <si>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</si>
  <si>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</si>
  <si>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</si>
  <si>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</si>
  <si>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</si>
  <si>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</si>
  <si>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</si>
  <si>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</si>
  <si>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</si>
  <si>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</si>
  <si>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</si>
  <si>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</si>
  <si>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</si>
  <si>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</si>
  <si>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</si>
  <si>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</si>
  <si>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</si>
  <si>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</si>
  <si>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</si>
  <si>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</si>
  <si>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</si>
  <si>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</si>
  <si>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</si>
  <si>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</si>
  <si>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</si>
  <si>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</si>
  <si>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</si>
  <si>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</si>
  <si>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</si>
  <si>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</si>
  <si>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</si>
  <si>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</si>
  <si>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</si>
  <si>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</si>
  <si>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</si>
  <si>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</si>
  <si>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</si>
  <si>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</si>
  <si>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</si>
  <si>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</si>
  <si>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</si>
  <si>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</si>
  <si>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</si>
  <si>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</si>
  <si>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</si>
  <si>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</si>
  <si>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</si>
  <si>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</si>
  <si>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</si>
  <si>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</si>
  <si>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</si>
  <si>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</si>
  <si>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</si>
  <si>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</si>
  <si>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</si>
  <si>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</si>
  <si>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</si>
  <si>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</si>
  <si>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</si>
  <si>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</si>
  <si>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</si>
  <si>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</si>
  <si>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</si>
  <si>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</si>
  <si>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</si>
  <si>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</si>
  <si>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</si>
  <si>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</si>
  <si>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</si>
  <si>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</si>
  <si>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</si>
  <si>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</si>
  <si>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</si>
  <si>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</si>
  <si>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</si>
  <si>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</si>
  <si>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</si>
  <si>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</si>
  <si>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</si>
  <si>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</si>
  <si>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</si>
  <si>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</si>
  <si>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</si>
  <si>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</si>
  <si>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</si>
  <si>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</si>
  <si>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</si>
  <si>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</si>
  <si>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</si>
  <si>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</si>
  <si>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</si>
  <si>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</si>
  <si>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</si>
  <si>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</si>
  <si>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</si>
  <si>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</si>
  <si>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</si>
  <si>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</si>
  <si>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</si>
  <si>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</si>
  <si>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</si>
  <si>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</si>
  <si>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</si>
  <si>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</si>
  <si>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</si>
  <si>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</si>
  <si>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</si>
  <si>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</si>
  <si>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</si>
  <si>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</si>
  <si>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</si>
  <si>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</si>
  <si>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</si>
  <si>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</si>
  <si>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</si>
  <si>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</si>
  <si>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</si>
  <si>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</si>
  <si>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</si>
  <si>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</si>
  <si>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</si>
  <si>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</si>
  <si>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</si>
  <si>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</si>
  <si>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</si>
  <si>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</si>
  <si>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</si>
  <si>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</si>
  <si>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</si>
  <si>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</si>
  <si>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</si>
  <si>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</si>
  <si>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</si>
  <si>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</si>
  <si>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</si>
  <si>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</si>
  <si>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</si>
  <si>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</si>
  <si>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</si>
  <si>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</si>
  <si>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</si>
  <si>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</si>
  <si>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</si>
  <si>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</si>
  <si>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</si>
  <si>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</si>
  <si>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</si>
  <si>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</si>
  <si>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</si>
  <si>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</si>
  <si>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</si>
  <si>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</si>
  <si>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</si>
  <si>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</si>
  <si>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</si>
  <si>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</si>
  <si>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</si>
  <si>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</si>
  <si>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</si>
  <si>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</si>
  <si>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</si>
  <si>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</si>
  <si>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</si>
  <si>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</si>
  <si>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</si>
  <si>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</si>
  <si>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</si>
  <si>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</si>
  <si>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</si>
  <si>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</si>
  <si>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</si>
  <si>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</si>
  <si>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</si>
  <si>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</si>
  <si>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</si>
  <si>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</si>
  <si>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</si>
  <si>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</si>
  <si>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</si>
  <si>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</si>
  <si>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</si>
  <si>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</si>
  <si>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</si>
  <si>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</si>
  <si>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</si>
  <si>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</si>
  <si>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</si>
  <si>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</si>
  <si>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</si>
  <si>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</si>
  <si>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</si>
  <si>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</si>
  <si>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</si>
  <si>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</si>
  <si>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</si>
  <si>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</si>
  <si>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</si>
  <si>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</si>
  <si>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</si>
  <si>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</si>
  <si>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</si>
  <si>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</si>
  <si>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</si>
  <si>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</si>
  <si>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</si>
  <si>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</si>
  <si>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</si>
  <si>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</si>
  <si>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</si>
  <si>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</si>
  <si>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</si>
  <si>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</si>
  <si>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</si>
  <si>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</si>
  <si>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</si>
  <si>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</si>
  <si>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</si>
  <si>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</si>
  <si>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</si>
  <si>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</si>
  <si>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</si>
  <si>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</si>
  <si>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</si>
  <si>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</si>
  <si>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</si>
  <si>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</si>
  <si>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</si>
  <si>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</si>
  <si>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</si>
  <si>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</si>
  <si>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</si>
  <si>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</si>
  <si>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</si>
  <si>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</si>
  <si>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</si>
  <si>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</si>
  <si>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</si>
  <si>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</si>
  <si>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</si>
  <si>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</si>
  <si>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</si>
  <si>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</si>
  <si>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</si>
  <si>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</si>
  <si>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</si>
  <si>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</si>
  <si>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</si>
  <si>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</si>
  <si>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</si>
  <si>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</si>
  <si>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</si>
  <si>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</si>
  <si>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</si>
  <si>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</si>
  <si>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</si>
  <si>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</si>
  <si>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</si>
  <si>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</si>
  <si>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</si>
  <si>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</si>
  <si>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</si>
  <si>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</si>
  <si>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</si>
  <si>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</si>
  <si>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</si>
  <si>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</si>
  <si>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</si>
  <si>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</si>
  <si>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</si>
  <si>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</si>
  <si>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</si>
  <si>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</si>
  <si>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</si>
  <si>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</si>
  <si>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</si>
  <si>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</si>
  <si>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</si>
  <si>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</si>
  <si>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</si>
  <si>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</si>
  <si>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</si>
  <si>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</si>
  <si>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</si>
  <si>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</si>
  <si>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</si>
  <si>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</si>
  <si>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</si>
  <si>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</si>
  <si>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</si>
  <si>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</si>
  <si>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</si>
  <si>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</si>
  <si>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</si>
  <si>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</si>
  <si>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</si>
  <si>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</si>
  <si>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</si>
  <si>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</si>
  <si>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</si>
  <si>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</si>
  <si>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</si>
  <si>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</si>
  <si>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</si>
  <si>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</si>
  <si>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</si>
  <si>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</si>
  <si>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</si>
  <si>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</si>
  <si>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</si>
  <si>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</si>
  <si>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</si>
  <si>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</si>
  <si>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</si>
  <si>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</si>
  <si>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</si>
  <si>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</si>
  <si>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</si>
  <si>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</si>
  <si>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</si>
  <si>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</si>
  <si>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</si>
  <si>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</si>
  <si>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</si>
  <si>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</si>
  <si>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</si>
  <si>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</si>
  <si>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</si>
  <si>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</si>
  <si>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</si>
  <si>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</si>
  <si>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</si>
  <si>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</si>
  <si>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</si>
  <si>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</si>
  <si>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</si>
  <si>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</si>
  <si>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</si>
  <si>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</si>
  <si>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</si>
  <si>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</si>
  <si>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</si>
  <si>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</si>
  <si>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</si>
  <si>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</si>
  <si>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</si>
  <si>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</si>
  <si>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</si>
  <si>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</si>
  <si>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</si>
  <si>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</si>
  <si>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</si>
  <si>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</si>
  <si>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</si>
  <si>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</si>
  <si>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</si>
  <si>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</si>
  <si>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</si>
  <si>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</si>
  <si>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</si>
  <si>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</si>
  <si>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</si>
  <si>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</si>
  <si>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</si>
  <si>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</si>
  <si>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</si>
  <si>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</si>
  <si>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</si>
  <si>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</si>
  <si>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</si>
  <si>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</si>
  <si>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</si>
  <si>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</si>
  <si>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</si>
  <si>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</si>
  <si>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</si>
  <si>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</si>
  <si>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</si>
  <si>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</si>
  <si>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</si>
  <si>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</si>
  <si>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</si>
  <si>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</si>
  <si>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</si>
  <si>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</si>
  <si>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</si>
  <si>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</si>
  <si>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</si>
  <si>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</si>
  <si>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</si>
  <si>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</si>
  <si>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</si>
  <si>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</si>
  <si>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</si>
  <si>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</si>
  <si>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</si>
  <si>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</si>
  <si>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</si>
  <si>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</si>
  <si>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</si>
  <si>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</si>
  <si>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</si>
  <si>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</si>
  <si>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</si>
  <si>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</si>
  <si>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</si>
  <si>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</si>
  <si>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</si>
  <si>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</si>
  <si>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</si>
  <si>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</si>
  <si>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</si>
  <si>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</si>
  <si>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</si>
  <si>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</si>
  <si>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</si>
  <si>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</si>
  <si>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</si>
  <si>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</si>
  <si>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</si>
  <si>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</si>
  <si>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</si>
  <si>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</si>
  <si>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</si>
  <si>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</si>
  <si>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</si>
  <si>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</si>
  <si>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</si>
  <si>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</si>
  <si>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</si>
  <si>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</si>
  <si>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</si>
  <si>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</si>
  <si>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</si>
  <si>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</si>
  <si>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</si>
  <si>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</si>
  <si>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</si>
  <si>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</si>
  <si>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</si>
  <si>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</si>
  <si>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</si>
  <si>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</si>
  <si>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</si>
  <si>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</si>
  <si>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</si>
  <si>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</si>
  <si>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</si>
  <si>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</si>
  <si>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</si>
  <si>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</si>
  <si>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</si>
  <si>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</si>
  <si>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</si>
  <si>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</si>
  <si>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</si>
  <si>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</si>
  <si>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</si>
  <si>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</si>
  <si>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</si>
  <si>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</si>
  <si>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</si>
  <si>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</si>
  <si>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</si>
  <si>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</si>
  <si>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</si>
  <si>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</si>
  <si>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</si>
  <si>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</si>
  <si>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</si>
  <si>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</si>
  <si>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</si>
  <si>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</si>
  <si>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</si>
  <si>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</si>
  <si>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</si>
  <si>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</si>
  <si>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</si>
  <si>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</si>
  <si>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</si>
  <si>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</si>
  <si>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</si>
  <si>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</si>
  <si>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</si>
  <si>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</si>
  <si>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</si>
  <si>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</si>
  <si>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</si>
  <si>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</si>
  <si>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</si>
  <si>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</si>
  <si>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</si>
  <si>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</si>
  <si>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</si>
  <si>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</si>
  <si>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</si>
  <si>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</si>
  <si>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</si>
  <si>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</si>
  <si>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</si>
  <si>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</si>
  <si>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</si>
  <si>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</si>
  <si>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</si>
  <si>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</si>
  <si>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</si>
  <si>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</si>
  <si>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</si>
  <si>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</si>
  <si>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</si>
  <si>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</si>
  <si>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</si>
  <si>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</si>
  <si>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</si>
  <si>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</si>
  <si>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</si>
  <si>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</si>
  <si>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</si>
  <si>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</si>
  <si>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</si>
  <si>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</si>
  <si>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</si>
  <si>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</si>
  <si>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</si>
  <si>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</si>
  <si>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</si>
  <si>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</si>
  <si>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</si>
  <si>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</si>
  <si>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</si>
  <si>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</si>
  <si>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</si>
  <si>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</si>
  <si>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</si>
  <si>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</si>
  <si>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</si>
  <si>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</si>
  <si>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</si>
  <si>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</si>
  <si>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</si>
  <si>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</si>
  <si>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</si>
  <si>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</si>
  <si>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</si>
  <si>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</si>
  <si>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</si>
  <si>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</si>
  <si>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</si>
  <si>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</si>
  <si>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</si>
  <si>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</si>
  <si>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</si>
  <si>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</si>
  <si>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</si>
  <si>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</si>
  <si>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</si>
  <si>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</si>
  <si>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</si>
  <si>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</si>
  <si>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</si>
  <si>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</si>
  <si>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</si>
  <si>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</si>
  <si>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</si>
  <si>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</si>
  <si>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</si>
  <si>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</si>
  <si>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</si>
  <si>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</si>
  <si>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</si>
  <si>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</si>
  <si>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</si>
  <si>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</si>
  <si>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</si>
  <si>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</si>
  <si>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</si>
  <si>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</si>
  <si>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</si>
  <si>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</si>
  <si>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</si>
  <si>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</si>
  <si>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</si>
  <si>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</si>
  <si>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</si>
  <si>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</si>
  <si>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</si>
  <si>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</si>
  <si>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</si>
  <si>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</si>
  <si>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</si>
  <si>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</si>
  <si>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</si>
  <si>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</si>
  <si>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</si>
  <si>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</si>
  <si>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</si>
  <si>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</si>
  <si>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</si>
  <si>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</si>
  <si>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</si>
  <si>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</si>
  <si>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</si>
  <si>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</si>
  <si>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</si>
  <si>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</si>
  <si>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</si>
  <si>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</si>
  <si>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</si>
  <si>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</si>
  <si>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</si>
  <si>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</si>
  <si>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</si>
  <si>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</si>
  <si>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</si>
  <si>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</si>
  <si>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</si>
  <si>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</si>
  <si>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</si>
  <si>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</si>
  <si>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</si>
  <si>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</si>
  <si>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</si>
  <si>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</si>
  <si>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</si>
  <si>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</si>
  <si>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</si>
  <si>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</si>
  <si>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</si>
  <si>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</si>
  <si>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</si>
  <si>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</si>
  <si>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</si>
  <si>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</si>
  <si>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</si>
  <si>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</si>
  <si>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</si>
  <si>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</si>
  <si>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</si>
  <si>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</si>
  <si>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</si>
  <si>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</si>
  <si>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</si>
  <si>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</si>
  <si>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</si>
  <si>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</si>
  <si>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</si>
  <si>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</si>
  <si>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</si>
  <si>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</si>
  <si>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</si>
  <si>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</si>
  <si>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</si>
  <si>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</si>
  <si>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</si>
  <si>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</si>
  <si>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</si>
  <si>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</si>
  <si>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</si>
  <si>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</si>
  <si>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</si>
  <si>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</si>
  <si>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</si>
  <si>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</si>
  <si>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</si>
  <si>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</si>
  <si>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</si>
  <si>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</si>
  <si>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</si>
  <si>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</si>
  <si>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</si>
  <si>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</si>
  <si>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</si>
  <si>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</si>
  <si>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</si>
  <si>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</si>
  <si>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</si>
  <si>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</si>
  <si>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</si>
  <si>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</si>
  <si>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</si>
  <si>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</si>
  <si>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</si>
  <si>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</si>
  <si>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</si>
  <si>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</si>
  <si>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</si>
  <si>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</si>
  <si>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</si>
  <si>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</si>
  <si>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</si>
  <si>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</si>
  <si>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</si>
  <si>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</si>
  <si>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</si>
  <si>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</si>
  <si>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</si>
  <si>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</si>
  <si>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</si>
  <si>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</si>
  <si>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</si>
  <si>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</si>
  <si>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</si>
  <si>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</si>
  <si>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</si>
  <si>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</si>
  <si>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</si>
  <si>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</si>
  <si>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</si>
  <si>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</si>
  <si>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</si>
  <si>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</si>
  <si>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</si>
  <si>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</si>
  <si>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</si>
  <si>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</si>
  <si>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</si>
  <si>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</si>
  <si>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</si>
  <si>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</si>
  <si>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</si>
  <si>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</si>
  <si>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</si>
  <si>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</si>
  <si>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</si>
  <si>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</si>
  <si>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</si>
  <si>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</si>
  <si>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</si>
  <si>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</si>
  <si>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</si>
  <si>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</si>
  <si>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</si>
  <si>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</si>
  <si>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</si>
  <si>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</si>
  <si>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</si>
  <si>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</si>
  <si>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</si>
  <si>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</si>
  <si>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</si>
  <si>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</si>
  <si>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</si>
  <si>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</si>
  <si>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</si>
  <si>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</si>
  <si>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</si>
  <si>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</si>
  <si>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</si>
  <si>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</si>
  <si>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</si>
  <si>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</si>
  <si>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</si>
  <si>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</si>
  <si>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</si>
  <si>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</si>
  <si>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</si>
  <si>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</si>
  <si>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</si>
  <si>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</si>
  <si>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</si>
  <si>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</si>
  <si>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</si>
  <si>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</si>
  <si>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</si>
  <si>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</si>
  <si>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</si>
  <si>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</si>
  <si>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</si>
  <si>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</si>
  <si>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</si>
  <si>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</si>
  <si>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</si>
  <si>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</si>
  <si>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</si>
  <si>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</si>
  <si>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</si>
  <si>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</si>
  <si>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</si>
  <si>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</si>
  <si>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</si>
  <si>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</si>
  <si>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</si>
  <si>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</si>
  <si>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</si>
  <si>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</si>
  <si>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</si>
  <si>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</si>
  <si>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</si>
  <si>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</si>
  <si>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</si>
  <si>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</si>
  <si>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</si>
  <si>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</si>
  <si>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</si>
  <si>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</si>
  <si>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</si>
  <si>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</si>
  <si>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</si>
  <si>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</si>
  <si>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</si>
  <si>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</si>
  <si>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</si>
  <si>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</si>
  <si>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</si>
  <si>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</si>
  <si>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</si>
  <si>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</si>
  <si>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</si>
  <si>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</si>
  <si>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</si>
  <si>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</si>
  <si>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</si>
  <si>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</si>
  <si>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</si>
  <si>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</si>
  <si>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</si>
  <si>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</si>
  <si>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</si>
  <si>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</si>
  <si>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</si>
  <si>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</si>
  <si>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</si>
  <si>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</si>
  <si>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</si>
  <si>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</si>
  <si>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</si>
  <si>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</si>
  <si>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</si>
  <si>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</si>
  <si>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</si>
  <si>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</si>
  <si>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</si>
  <si>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</si>
  <si>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</si>
  <si>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</si>
  <si>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</si>
  <si>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</si>
  <si>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</si>
  <si>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</si>
  <si>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</si>
  <si>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</si>
  <si>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</si>
  <si>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</si>
  <si>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</si>
  <si>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</si>
  <si>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</si>
  <si>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</si>
  <si>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</si>
  <si>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</si>
  <si>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</si>
  <si>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</si>
  <si>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</si>
  <si>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</si>
  <si>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</si>
  <si>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</si>
  <si>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</si>
  <si>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</si>
  <si>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</si>
  <si>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</si>
  <si>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</si>
  <si>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</si>
  <si>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</si>
  <si>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</si>
  <si>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</si>
  <si>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</si>
  <si>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</si>
  <si>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</si>
  <si>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</si>
  <si>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</si>
  <si>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</si>
  <si>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</si>
  <si>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</si>
  <si>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</si>
  <si>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</si>
  <si>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</si>
  <si>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</si>
  <si>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</si>
  <si>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</si>
  <si>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</si>
  <si>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</si>
  <si>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</si>
  <si>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</si>
  <si>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</si>
  <si>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</si>
  <si>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</si>
  <si>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</si>
  <si>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</si>
  <si>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</si>
  <si>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</si>
  <si>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</si>
  <si>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</si>
  <si>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</si>
  <si>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</si>
  <si>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</si>
  <si>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</si>
  <si>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</si>
  <si>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</si>
  <si>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</si>
  <si>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</si>
  <si>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</si>
  <si>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</si>
  <si>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</si>
  <si>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</si>
  <si>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</si>
  <si>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</si>
  <si>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</si>
  <si>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</si>
  <si>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</si>
  <si>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</si>
  <si>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</si>
  <si>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</si>
  <si>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</si>
  <si>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</si>
  <si>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</si>
  <si>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</si>
  <si>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</si>
  <si>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</si>
  <si>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</si>
  <si>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</si>
  <si>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</si>
  <si>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</si>
  <si>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</si>
  <si>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</si>
  <si>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</si>
  <si>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</si>
  <si>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</si>
  <si>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</si>
  <si>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</si>
  <si>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</si>
  <si>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</si>
  <si>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</si>
  <si>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</si>
  <si>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</si>
  <si>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</si>
  <si>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</si>
  <si>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</si>
  <si>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</si>
  <si>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</si>
  <si>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</si>
  <si>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</si>
  <si>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</si>
  <si>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</si>
  <si>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</si>
  <si>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</si>
  <si>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</si>
  <si>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</si>
  <si>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</si>
  <si>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</si>
  <si>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</si>
  <si>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</si>
  <si>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</si>
  <si>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</si>
  <si>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</si>
  <si>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</si>
  <si>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</si>
  <si>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</si>
  <si>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</si>
  <si>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</si>
  <si>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</si>
  <si>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</si>
  <si>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</si>
  <si>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</si>
  <si>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</si>
  <si>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</si>
  <si>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</si>
  <si>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</si>
  <si>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</si>
  <si>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</si>
  <si>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</si>
  <si>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</si>
  <si>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</si>
  <si>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</si>
  <si>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</si>
  <si>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</si>
  <si>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</si>
  <si>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</si>
  <si>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</si>
  <si>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</si>
  <si>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</si>
  <si>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</si>
  <si>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</si>
  <si>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</si>
  <si>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</si>
  <si>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</si>
  <si>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</si>
  <si>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</si>
  <si>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</si>
  <si>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</si>
  <si>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</si>
  <si>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</si>
  <si>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</si>
  <si>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</si>
  <si>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</si>
  <si>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</si>
  <si>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</si>
  <si>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</si>
  <si>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</si>
  <si>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</si>
  <si>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</si>
  <si>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</si>
  <si>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</si>
  <si>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</si>
  <si>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</si>
  <si>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</si>
  <si>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</si>
  <si>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</si>
  <si>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</si>
  <si>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</si>
  <si>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</si>
  <si>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</si>
  <si>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</si>
  <si>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</si>
  <si>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</si>
  <si>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</si>
  <si>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</si>
  <si>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</si>
  <si>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</si>
  <si>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</si>
  <si>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</si>
  <si>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</si>
  <si>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</si>
  <si>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</si>
  <si>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</si>
  <si>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</si>
  <si>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</si>
  <si>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</si>
  <si>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</si>
  <si>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</si>
  <si>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</si>
  <si>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</si>
  <si>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</si>
  <si>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</si>
  <si>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</si>
  <si>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</si>
  <si>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</si>
  <si>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</si>
  <si>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</si>
  <si>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</si>
  <si>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</si>
  <si>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</si>
  <si>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</si>
  <si>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</si>
  <si>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</si>
  <si>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</si>
  <si>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</si>
  <si>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</si>
  <si>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</si>
  <si>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</si>
  <si>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</si>
  <si>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</si>
  <si>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</si>
  <si>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</si>
  <si>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</si>
  <si>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</si>
  <si>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</si>
  <si>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</si>
  <si>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</si>
  <si>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</si>
  <si>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</si>
  <si>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</si>
  <si>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</si>
  <si>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</si>
  <si>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</si>
  <si>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</si>
  <si>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</si>
  <si>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</si>
  <si>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</si>
  <si>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</si>
  <si>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</si>
  <si>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</si>
  <si>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</si>
  <si>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</si>
  <si>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</si>
  <si>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</si>
  <si>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</si>
  <si>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</si>
  <si>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</si>
  <si>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</si>
  <si>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</si>
  <si>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</si>
  <si>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</si>
  <si>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</si>
  <si>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</si>
  <si>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</si>
  <si>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</si>
  <si>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</si>
  <si>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</si>
  <si>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</si>
  <si>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</si>
  <si>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</si>
  <si>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</si>
  <si>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</si>
  <si>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</si>
  <si>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</si>
  <si>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</si>
  <si>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</si>
  <si>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</si>
  <si>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</si>
  <si>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</si>
  <si>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</si>
  <si>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</si>
  <si>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</si>
  <si>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</si>
  <si>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</si>
  <si>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</si>
  <si>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</si>
  <si>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</si>
  <si>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</si>
  <si>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</si>
  <si>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</si>
  <si>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</si>
  <si>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</si>
  <si>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</si>
  <si>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</si>
  <si>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</si>
  <si>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</si>
  <si>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</si>
  <si>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</si>
  <si>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</si>
  <si>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</si>
  <si>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</si>
  <si>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</si>
  <si>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</si>
  <si>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</si>
  <si>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</si>
  <si>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</si>
  <si>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</si>
  <si>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</si>
  <si>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</si>
  <si>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</si>
  <si>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</si>
  <si>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</si>
  <si>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</si>
  <si>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</si>
  <si>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</si>
  <si>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</si>
  <si>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</si>
  <si>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</si>
  <si>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</si>
  <si>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</si>
  <si>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</si>
  <si>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</si>
  <si>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</si>
  <si>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</si>
  <si>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</si>
  <si>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</si>
  <si>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</si>
  <si>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</si>
  <si>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</si>
  <si>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</si>
  <si>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</si>
  <si>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</si>
  <si>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</si>
  <si>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</si>
  <si>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</si>
  <si>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</si>
  <si>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</si>
  <si>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</si>
  <si>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</si>
  <si>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</si>
  <si>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</si>
  <si>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</si>
  <si>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</si>
  <si>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</si>
  <si>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</si>
  <si>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</si>
  <si>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</si>
  <si>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</si>
  <si>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</si>
  <si>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</si>
  <si>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</si>
  <si>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</si>
  <si>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</si>
  <si>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</si>
  <si>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</si>
  <si>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</si>
  <si>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</si>
  <si>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</si>
  <si>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</si>
  <si>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</si>
  <si>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</si>
  <si>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</si>
  <si>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</si>
  <si>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</si>
  <si>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</si>
  <si>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</si>
  <si>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</si>
  <si>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</si>
  <si>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</si>
  <si>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</si>
  <si>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</si>
  <si>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</si>
  <si>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</si>
  <si>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</si>
  <si>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</si>
  <si>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</si>
  <si>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</si>
  <si>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</si>
  <si>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</si>
  <si>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</si>
  <si>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</si>
  <si>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</si>
  <si>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</si>
  <si>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</si>
  <si>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</si>
  <si>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</si>
  <si>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</si>
  <si>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</si>
  <si>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</si>
  <si>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</si>
  <si>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</si>
  <si>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</si>
  <si>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</si>
  <si>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</si>
  <si>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</si>
  <si>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</si>
  <si>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</si>
  <si>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</si>
  <si>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</si>
  <si>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</si>
  <si>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</si>
  <si>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</si>
  <si>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</si>
  <si>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</si>
  <si>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</si>
  <si>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</si>
  <si>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</si>
  <si>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</si>
  <si>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</si>
  <si>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</si>
  <si>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</si>
  <si>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</si>
  <si>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</si>
  <si>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</si>
  <si>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</si>
  <si>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</si>
  <si>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</si>
  <si>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</si>
  <si>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</si>
  <si>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</si>
  <si>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</si>
  <si>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</si>
  <si>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</si>
  <si>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</si>
  <si>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</si>
  <si>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</si>
  <si>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</si>
  <si>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</si>
  <si>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</si>
  <si>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</si>
  <si>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</si>
  <si>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</si>
  <si>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</si>
  <si>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</si>
  <si>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</si>
  <si>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</si>
  <si>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</si>
  <si>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</si>
  <si>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</si>
  <si>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</si>
  <si>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</si>
  <si>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</si>
  <si>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</si>
  <si>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</si>
  <si>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</si>
  <si>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</si>
  <si>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</si>
  <si>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</si>
  <si>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</si>
  <si>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</si>
  <si>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</si>
  <si>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</si>
  <si>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</si>
  <si>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</si>
  <si>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</si>
  <si>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</si>
  <si>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</si>
  <si>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</si>
  <si>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</si>
  <si>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</si>
  <si>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</si>
  <si>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</si>
  <si>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</si>
  <si>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</si>
  <si>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</si>
  <si>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</si>
  <si>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</si>
  <si>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</si>
  <si>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</si>
  <si>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</si>
  <si>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</si>
  <si>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</si>
  <si>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</si>
  <si>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</si>
  <si>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</si>
  <si>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</si>
  <si>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</si>
  <si>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</si>
  <si>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</si>
  <si>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</si>
  <si>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</si>
  <si>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</si>
  <si>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</si>
  <si>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</si>
  <si>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</si>
  <si>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</si>
  <si>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</si>
  <si>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</si>
  <si>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</si>
  <si>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</si>
  <si>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</si>
  <si>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</si>
  <si>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</si>
  <si>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</si>
  <si>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</si>
  <si>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</si>
  <si>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</si>
  <si>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</si>
  <si>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</si>
  <si>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</si>
  <si>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</si>
  <si>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</si>
  <si>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</si>
  <si>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</si>
  <si>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</si>
  <si>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</si>
  <si>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</si>
  <si>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</si>
  <si>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</si>
  <si>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</si>
  <si>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</si>
  <si>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</si>
  <si>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</si>
  <si>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</si>
  <si>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</si>
  <si>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</si>
  <si>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</si>
  <si>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</si>
  <si>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</si>
  <si>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</si>
  <si>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</si>
  <si>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</si>
  <si>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</si>
  <si>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</si>
  <si>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</si>
  <si>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</si>
  <si>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</si>
  <si>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</si>
  <si>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</si>
  <si>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</si>
  <si>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</si>
  <si>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</si>
  <si>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</si>
  <si>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</si>
  <si>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</si>
  <si>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</si>
  <si>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</si>
  <si>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</si>
  <si>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</si>
  <si>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</si>
  <si>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</si>
  <si>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</si>
  <si>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</si>
  <si>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</si>
  <si>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</si>
  <si>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</si>
  <si>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</si>
  <si>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</si>
  <si>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</si>
  <si>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</si>
  <si>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</si>
  <si>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</si>
  <si>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</si>
  <si>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</si>
  <si>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</si>
  <si>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</si>
  <si>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</si>
  <si>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</si>
  <si>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</si>
  <si>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</si>
  <si>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</si>
  <si>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</si>
  <si>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</si>
  <si>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</si>
  <si>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</si>
  <si>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</si>
  <si>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</si>
  <si>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</si>
  <si>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</si>
  <si>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</si>
  <si>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</si>
  <si>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</si>
  <si>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</si>
  <si>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</si>
  <si>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</si>
  <si>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</si>
  <si>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</si>
  <si>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</si>
  <si>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</si>
  <si>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</si>
  <si>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</si>
  <si>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</si>
  <si>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</si>
  <si>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</si>
  <si>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</si>
  <si>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</si>
  <si>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</si>
  <si>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</si>
  <si>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</si>
  <si>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</si>
  <si>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</si>
  <si>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</si>
  <si>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</si>
  <si>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</si>
  <si>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</si>
  <si>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</si>
  <si>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</si>
  <si>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</si>
  <si>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</si>
  <si>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</si>
  <si>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</si>
  <si>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</si>
  <si>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</si>
  <si>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</si>
  <si>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</si>
  <si>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</si>
  <si>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</si>
  <si>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</si>
  <si>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</si>
  <si>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</si>
  <si>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</si>
  <si>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</si>
  <si>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</si>
  <si>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</si>
  <si>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</si>
  <si>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</si>
  <si>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</si>
  <si>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</si>
  <si>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</si>
  <si>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</si>
  <si>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</si>
  <si>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</si>
  <si>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</si>
  <si>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</si>
  <si>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</si>
  <si>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</si>
  <si>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</si>
  <si>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</si>
  <si>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</si>
  <si>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</si>
  <si>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</si>
  <si>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</si>
  <si>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</si>
  <si>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</si>
  <si>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</si>
  <si>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</si>
  <si>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</si>
  <si>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</si>
  <si>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</si>
  <si>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</si>
  <si>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</si>
  <si>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</si>
  <si>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</si>
  <si>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</si>
  <si>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</si>
  <si>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</si>
  <si>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</si>
  <si>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</si>
  <si>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</si>
  <si>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</si>
  <si>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</si>
  <si>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</si>
  <si>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</si>
  <si>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</si>
  <si>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</si>
  <si>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</si>
  <si>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</si>
  <si>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</si>
  <si>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</si>
  <si>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</si>
  <si>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</si>
  <si>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</si>
  <si>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</si>
  <si>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</si>
  <si>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</si>
  <si>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</si>
  <si>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</si>
  <si>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</si>
  <si>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</si>
  <si>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</si>
  <si>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</si>
  <si>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</si>
  <si>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</si>
  <si>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</si>
  <si>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</si>
  <si>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</si>
  <si>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</si>
  <si>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</si>
  <si>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</si>
  <si>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</si>
  <si>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</si>
  <si>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</si>
  <si>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</si>
  <si>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</si>
  <si>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</si>
  <si>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</si>
  <si>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</si>
  <si>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</si>
  <si>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</si>
  <si>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</si>
  <si>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</si>
  <si>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</si>
  <si>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</si>
  <si>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</si>
  <si>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</si>
  <si>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</si>
  <si>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</si>
  <si>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</si>
  <si>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</si>
  <si>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</si>
  <si>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</si>
  <si>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</si>
  <si>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</si>
  <si>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</si>
  <si>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</si>
  <si>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</si>
  <si>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</si>
  <si>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</si>
  <si>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</si>
  <si>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</si>
  <si>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</si>
  <si>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</si>
  <si>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</si>
  <si>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</si>
  <si>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</si>
  <si>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</si>
  <si>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</si>
  <si>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</si>
  <si>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</si>
  <si>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</si>
  <si>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</si>
  <si>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</si>
  <si>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</si>
  <si>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</si>
  <si>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</si>
  <si>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</si>
  <si>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</si>
  <si>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</si>
  <si>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</si>
  <si>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</si>
  <si>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</si>
  <si>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</si>
  <si>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</si>
  <si>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</si>
  <si>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</si>
  <si>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</si>
  <si>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</si>
  <si>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</si>
  <si>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</si>
  <si>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</si>
  <si>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</si>
  <si>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</si>
  <si>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</si>
  <si>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</si>
  <si>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</si>
  <si>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</si>
  <si>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</si>
  <si>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</si>
  <si>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</si>
  <si>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</si>
  <si>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</si>
  <si>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</si>
  <si>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</si>
  <si>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</si>
  <si>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</si>
  <si>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</si>
  <si>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</si>
  <si>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</si>
  <si>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</si>
  <si>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</si>
  <si>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</si>
  <si>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</si>
  <si>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</si>
  <si>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</si>
  <si>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</si>
  <si>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</si>
  <si>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</si>
  <si>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</si>
  <si>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</si>
  <si>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</si>
  <si>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</si>
  <si>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</si>
  <si>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</si>
  <si>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</si>
  <si>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</si>
  <si>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</si>
  <si>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</si>
  <si>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</si>
  <si>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</si>
  <si>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</si>
  <si>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</si>
  <si>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</si>
  <si>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</si>
  <si>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</si>
  <si>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</si>
  <si>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</si>
  <si>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</si>
  <si>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</si>
  <si>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</si>
  <si>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</si>
  <si>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</si>
  <si>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</si>
  <si>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</si>
  <si>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</si>
  <si>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</si>
  <si>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</si>
  <si>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</si>
  <si>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</si>
  <si>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</si>
  <si>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</si>
  <si>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</si>
  <si>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</si>
  <si>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</si>
  <si>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</si>
  <si>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</si>
  <si>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</si>
  <si>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</si>
  <si>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</si>
  <si>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</si>
  <si>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</si>
  <si>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</si>
  <si>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</si>
  <si>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</si>
  <si>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</si>
  <si>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</si>
  <si>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</si>
  <si>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</si>
  <si>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</si>
  <si>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</si>
  <si>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</si>
  <si>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</si>
  <si>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</si>
  <si>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</si>
  <si>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</si>
  <si>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</si>
  <si>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</si>
  <si>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</si>
  <si>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</si>
  <si>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</si>
  <si>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</si>
  <si>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</si>
  <si>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</si>
  <si>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</si>
  <si>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</si>
  <si>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</si>
  <si>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</si>
  <si>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</si>
  <si>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</si>
  <si>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</si>
  <si>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</si>
  <si>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</si>
  <si>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</si>
  <si>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</si>
  <si>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</si>
  <si>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</si>
  <si>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</si>
  <si>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</si>
  <si>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</si>
  <si>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</si>
  <si>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</si>
  <si>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</si>
  <si>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</si>
  <si>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</si>
  <si>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</si>
  <si>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</si>
  <si>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</si>
  <si>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</si>
  <si>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</si>
  <si>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</si>
  <si>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</si>
  <si>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</si>
  <si>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</si>
  <si>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</si>
  <si>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</si>
  <si>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</si>
  <si>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</si>
  <si>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</si>
  <si>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</si>
  <si>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</si>
  <si>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</si>
  <si>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</si>
  <si>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</si>
  <si>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</si>
  <si>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</si>
  <si>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</si>
  <si>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</si>
  <si>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</si>
  <si>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</si>
  <si>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</si>
  <si>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</si>
  <si>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</si>
  <si>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</si>
  <si>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</si>
  <si>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</si>
  <si>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</si>
  <si>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</si>
  <si>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</si>
  <si>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</si>
  <si>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</si>
  <si>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</si>
  <si>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</si>
  <si>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</si>
  <si>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</si>
  <si>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</si>
  <si>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</si>
  <si>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</si>
  <si>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</si>
  <si>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</si>
  <si>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</si>
  <si>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</si>
  <si>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</si>
  <si>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</si>
  <si>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</si>
  <si>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</si>
  <si>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</si>
  <si>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</si>
  <si>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</si>
  <si>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</si>
  <si>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</si>
  <si>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</si>
  <si>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</si>
  <si>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</si>
  <si>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</si>
  <si>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</si>
  <si>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</si>
  <si>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</si>
  <si>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</si>
  <si>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</si>
  <si>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</si>
  <si>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</si>
  <si>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</si>
  <si>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</si>
  <si>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</si>
  <si>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</si>
  <si>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</si>
  <si>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</si>
  <si>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</si>
  <si>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</si>
  <si>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</si>
  <si>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</si>
  <si>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</si>
  <si>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</si>
  <si>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</si>
  <si>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</si>
  <si>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</si>
  <si>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</si>
  <si>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</si>
  <si>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</si>
  <si>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</si>
  <si>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</si>
  <si>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</si>
  <si>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</si>
  <si>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</si>
  <si>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</si>
  <si>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</si>
  <si>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</si>
  <si>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</si>
  <si>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</si>
  <si>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</si>
  <si>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</si>
  <si>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</si>
  <si>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</si>
  <si>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</si>
  <si>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</si>
  <si>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</si>
  <si>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</si>
  <si>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</si>
  <si>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</si>
  <si>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</si>
  <si>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</si>
  <si>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</si>
  <si>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</si>
  <si>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</si>
  <si>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</si>
  <si>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</si>
  <si>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</si>
  <si>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</si>
  <si>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</si>
  <si>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</si>
  <si>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</si>
  <si>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</si>
  <si>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</si>
  <si>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</si>
  <si>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</si>
  <si>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</si>
  <si>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</si>
  <si>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</si>
  <si>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</si>
  <si>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</si>
  <si>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</si>
  <si>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</si>
  <si>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</si>
  <si>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</si>
  <si>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</si>
  <si>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</si>
  <si>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</si>
  <si>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</si>
  <si>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</si>
  <si>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</si>
  <si>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</si>
  <si>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</si>
  <si>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</si>
  <si>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</si>
  <si>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</si>
  <si>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</si>
  <si>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</si>
  <si>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</si>
  <si>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</si>
  <si>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</si>
  <si>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</si>
  <si>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</si>
  <si>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</si>
  <si>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</si>
  <si>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</si>
  <si>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</si>
  <si>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</si>
  <si>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</si>
  <si>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</si>
  <si>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</si>
  <si>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</si>
  <si>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</si>
  <si>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</si>
  <si>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</si>
  <si>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</si>
  <si>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</si>
  <si>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</si>
  <si>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</si>
  <si>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</si>
  <si>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</si>
  <si>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</si>
  <si>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</si>
  <si>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</si>
  <si>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</si>
  <si>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</si>
  <si>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</si>
  <si>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</si>
  <si>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</si>
  <si>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</si>
  <si>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</si>
  <si>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</si>
  <si>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</si>
  <si>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</si>
  <si>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</si>
  <si>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</si>
  <si>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</si>
  <si>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</si>
  <si>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</si>
  <si>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</si>
  <si>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</si>
  <si>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</si>
  <si>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</si>
  <si>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</si>
  <si>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</si>
  <si>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</si>
  <si>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</si>
  <si>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</si>
  <si>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</si>
  <si>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</si>
  <si>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</si>
  <si>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</si>
  <si>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</si>
  <si>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</si>
  <si>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</si>
  <si>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</si>
  <si>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</si>
  <si>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</si>
  <si>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</si>
  <si>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</si>
  <si>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</si>
  <si>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</si>
  <si>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</si>
  <si>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</si>
  <si>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</si>
  <si>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</si>
  <si>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</si>
  <si>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</si>
  <si>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</si>
  <si>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</si>
  <si>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</si>
  <si>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</si>
  <si>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</si>
  <si>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</si>
  <si>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</si>
  <si>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</si>
  <si>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</si>
  <si>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</si>
  <si>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</si>
  <si>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</si>
  <si>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</si>
  <si>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</si>
  <si>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</si>
  <si>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</si>
  <si>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</si>
  <si>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</si>
  <si>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</si>
  <si>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</si>
  <si>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</si>
  <si>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</si>
  <si>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</si>
  <si>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</si>
  <si>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</si>
  <si>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</si>
  <si>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</si>
  <si>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</si>
  <si>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</si>
  <si>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</si>
  <si>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</si>
  <si>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</si>
  <si>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</si>
  <si>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</si>
  <si>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</si>
  <si>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</si>
  <si>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</si>
  <si>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</si>
  <si>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</si>
  <si>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</si>
  <si>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</si>
  <si>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</si>
  <si>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</si>
  <si>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</si>
  <si>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</si>
  <si>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</si>
  <si>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</si>
  <si>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</si>
  <si>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</si>
  <si>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</si>
  <si>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</si>
  <si>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</si>
  <si>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</si>
  <si>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</si>
  <si>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</si>
  <si>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</si>
  <si>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</si>
  <si>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</si>
  <si>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</si>
  <si>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</si>
  <si>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</si>
  <si>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</si>
  <si>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</si>
  <si>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</si>
  <si>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</si>
  <si>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</si>
  <si>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</si>
  <si>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</si>
  <si>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</si>
  <si>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</si>
  <si>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</si>
  <si>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</si>
  <si>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</si>
  <si>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</si>
  <si>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</si>
  <si>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</si>
  <si>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</si>
  <si>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</si>
  <si>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</si>
  <si>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</si>
  <si>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</si>
  <si>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</si>
  <si>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</si>
  <si>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</si>
  <si>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</si>
  <si>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</si>
  <si>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</si>
  <si>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</si>
  <si>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</si>
  <si>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</si>
  <si>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</si>
  <si>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</si>
  <si>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</si>
  <si>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</si>
  <si>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</si>
  <si>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</si>
  <si>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</si>
  <si>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</si>
  <si>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</si>
  <si>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</si>
  <si>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</si>
  <si>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</si>
  <si>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</si>
  <si>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</si>
  <si>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</si>
  <si>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</si>
  <si>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</si>
  <si>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</si>
  <si>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</si>
  <si>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</si>
  <si>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</si>
  <si>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</si>
  <si>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</si>
  <si>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</si>
  <si>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</si>
  <si>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</si>
  <si>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</si>
  <si>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</si>
  <si>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</si>
  <si>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</si>
  <si>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</si>
  <si>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</si>
  <si>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</si>
  <si>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</si>
  <si>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</si>
  <si>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</si>
  <si>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</si>
  <si>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</si>
  <si>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</si>
  <si>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</si>
  <si>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</si>
  <si>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</si>
  <si>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</si>
  <si>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</si>
  <si>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</si>
  <si>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</si>
  <si>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</si>
  <si>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</si>
  <si>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</si>
  <si>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</si>
  <si>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</si>
  <si>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</si>
  <si>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</si>
  <si>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</si>
  <si>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</si>
  <si>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</si>
  <si>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</si>
  <si>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</si>
  <si>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</si>
  <si>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</si>
  <si>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</si>
  <si>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</si>
  <si>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</si>
  <si>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</si>
  <si>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</si>
  <si>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</si>
  <si>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</si>
  <si>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</si>
  <si>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</si>
  <si>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</si>
  <si>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</si>
  <si>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</si>
  <si>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</si>
  <si>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</si>
  <si>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</si>
  <si>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</si>
  <si>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</si>
  <si>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</si>
  <si>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</si>
  <si>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</si>
  <si>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</si>
  <si>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</si>
  <si>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</si>
  <si>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</si>
  <si>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</si>
  <si>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</si>
  <si>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</si>
  <si>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</si>
  <si>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</si>
  <si>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</si>
  <si>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</si>
  <si>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</si>
  <si>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</si>
  <si>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</si>
  <si>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</si>
  <si>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</si>
  <si>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</si>
  <si>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</si>
  <si>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</si>
  <si>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</si>
  <si>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</si>
  <si>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</si>
  <si>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</si>
  <si>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</si>
  <si>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</si>
  <si>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</si>
  <si>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</si>
  <si>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</si>
  <si>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</si>
  <si>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</si>
  <si>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</si>
  <si>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</si>
  <si>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</si>
  <si>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</si>
  <si>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</si>
  <si>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</si>
  <si>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</si>
  <si>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</si>
  <si>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</si>
  <si>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</si>
  <si>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</si>
  <si>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</si>
  <si>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</si>
  <si>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</si>
  <si>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</si>
  <si>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</si>
  <si>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</si>
  <si>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</si>
  <si>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</si>
  <si>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</si>
  <si>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</si>
  <si>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</si>
  <si>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</si>
  <si>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</si>
  <si>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</si>
  <si>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</si>
  <si>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</si>
  <si>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</si>
  <si>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</si>
  <si>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</si>
  <si>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</si>
  <si>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</si>
  <si>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</si>
  <si>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</si>
  <si>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</si>
  <si>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</si>
  <si>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</si>
  <si>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</si>
  <si>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</si>
  <si>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</si>
  <si>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</si>
  <si>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</si>
  <si>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</si>
  <si>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</si>
  <si>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</si>
  <si>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</si>
  <si>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</si>
  <si>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</si>
  <si>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</si>
  <si>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</si>
  <si>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</si>
  <si>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</si>
  <si>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</si>
  <si>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</si>
  <si>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</si>
  <si>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</si>
  <si>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</si>
  <si>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</si>
  <si>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</si>
  <si>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</si>
  <si>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</si>
  <si>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</si>
  <si>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</si>
  <si>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</si>
  <si>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</si>
  <si>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</si>
  <si>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</si>
  <si>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</si>
  <si>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</si>
  <si>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</si>
  <si>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</si>
  <si>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</si>
  <si>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</si>
  <si>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</si>
  <si>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</si>
  <si>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</si>
  <si>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</si>
  <si>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</si>
  <si>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</si>
  <si>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</si>
  <si>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</si>
  <si>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</si>
  <si>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</si>
  <si>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</si>
  <si>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</si>
  <si>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</si>
  <si>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</si>
  <si>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</si>
  <si>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</si>
  <si>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</si>
  <si>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</si>
  <si>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</si>
  <si>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</si>
  <si>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</si>
  <si>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</si>
  <si>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</si>
  <si>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</si>
  <si>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</si>
  <si>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</si>
  <si>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</si>
  <si>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</si>
  <si>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</si>
  <si>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</si>
  <si>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</si>
  <si>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</si>
  <si>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</si>
  <si>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</si>
  <si>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</si>
  <si>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</si>
  <si>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</si>
  <si>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</si>
  <si>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</si>
  <si>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</si>
  <si>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</si>
  <si>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</si>
  <si>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</si>
  <si>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</si>
  <si>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</si>
  <si>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</si>
  <si>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</si>
  <si>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</si>
  <si>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</si>
  <si>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</si>
  <si>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</si>
  <si>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</si>
  <si>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</si>
  <si>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</si>
  <si>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</si>
  <si>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</si>
  <si>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</si>
  <si>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</si>
  <si>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</si>
  <si>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</si>
  <si>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</si>
  <si>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</si>
  <si>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</si>
  <si>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</si>
  <si>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</si>
  <si>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</si>
  <si>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</si>
  <si>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</si>
  <si>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</si>
  <si>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</si>
  <si>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</si>
  <si>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</si>
  <si>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</si>
  <si>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</si>
  <si>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</si>
  <si>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</si>
  <si>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</si>
  <si>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</si>
  <si>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</si>
  <si>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</si>
  <si>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</si>
  <si>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</si>
  <si>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</si>
  <si>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</si>
  <si>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</si>
  <si>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</si>
  <si>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</si>
  <si>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</si>
  <si>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</si>
  <si>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</si>
  <si>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</si>
  <si>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</si>
  <si>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</si>
  <si>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</si>
  <si>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</si>
  <si>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</si>
  <si>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</si>
  <si>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</si>
  <si>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</si>
  <si>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</si>
  <si>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</si>
  <si>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</si>
  <si>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</si>
  <si>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</si>
  <si>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</si>
  <si>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</si>
  <si>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</si>
  <si>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</si>
  <si>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</si>
  <si>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</si>
  <si>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</si>
  <si>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</si>
  <si>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</si>
  <si>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</si>
  <si>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</si>
  <si>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</si>
  <si>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</si>
  <si>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</si>
  <si>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</si>
  <si>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</si>
  <si>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</si>
  <si>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</si>
  <si>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</si>
  <si>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</si>
  <si>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</si>
  <si>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</si>
  <si>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</si>
  <si>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</si>
  <si>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</si>
  <si>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</si>
  <si>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</si>
  <si>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</si>
  <si>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</si>
  <si>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</si>
  <si>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</si>
  <si>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</si>
  <si>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</si>
  <si>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</si>
  <si>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</si>
  <si>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</si>
  <si>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</si>
  <si>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</si>
  <si>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</si>
  <si>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</si>
  <si>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</si>
  <si>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</si>
  <si>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</si>
  <si>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</si>
  <si>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</si>
  <si>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</si>
  <si>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</si>
  <si>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</si>
  <si>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</si>
  <si>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</si>
  <si>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</si>
  <si>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</si>
  <si>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</si>
  <si>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</si>
  <si>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</si>
  <si>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</si>
  <si>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</si>
  <si>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</si>
  <si>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</si>
  <si>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</si>
  <si>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</si>
  <si>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</si>
  <si>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</si>
  <si>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</si>
  <si>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</si>
  <si>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</si>
  <si>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</si>
  <si>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</si>
  <si>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</si>
  <si>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</si>
  <si>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</si>
  <si>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</si>
  <si>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</si>
  <si>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</si>
  <si>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</si>
  <si>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</si>
  <si>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</si>
  <si>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</si>
  <si>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</si>
  <si>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</si>
  <si>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</si>
  <si>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</si>
  <si>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</si>
  <si>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</si>
  <si>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</si>
  <si>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</si>
  <si>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</si>
  <si>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</si>
  <si>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</si>
  <si>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</si>
  <si>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</si>
  <si>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</si>
  <si>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</si>
  <si>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</si>
  <si>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</si>
  <si>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</si>
  <si>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</si>
  <si>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</si>
  <si>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</si>
  <si>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</si>
  <si>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</si>
  <si>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</si>
  <si>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</si>
  <si>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</si>
  <si>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</si>
  <si>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</si>
  <si>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</si>
  <si>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</si>
  <si>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</si>
  <si>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</si>
  <si>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</si>
  <si>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</si>
  <si>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</si>
  <si>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</si>
  <si>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</si>
  <si>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</si>
  <si>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</si>
  <si>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</si>
  <si>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</si>
  <si>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</si>
  <si>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</si>
  <si>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</si>
  <si>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</si>
  <si>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</si>
  <si>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</si>
  <si>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</si>
  <si>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</si>
  <si>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</si>
  <si>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</si>
  <si>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</si>
  <si>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</si>
  <si>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</si>
  <si>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</si>
  <si>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</si>
  <si>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</si>
  <si>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</si>
  <si>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</si>
  <si>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</si>
  <si>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</si>
  <si>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</si>
  <si>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</si>
  <si>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</si>
  <si>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</si>
  <si>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</si>
  <si>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</si>
  <si>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</si>
  <si>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</si>
  <si>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</si>
  <si>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</si>
  <si>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</si>
  <si>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</si>
  <si>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</si>
  <si>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</si>
  <si>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</si>
  <si>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</si>
  <si>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</si>
  <si>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</si>
  <si>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</si>
  <si>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</si>
  <si>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</si>
  <si>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</si>
  <si>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</si>
  <si>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</si>
  <si>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</si>
  <si>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</si>
  <si>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</si>
  <si>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</si>
  <si>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</si>
  <si>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</si>
  <si>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</si>
  <si>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</si>
  <si>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</si>
  <si>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</si>
  <si>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</si>
  <si>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</si>
  <si>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</si>
  <si>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</si>
  <si>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</si>
  <si>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</si>
  <si>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</si>
  <si>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</si>
  <si>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</si>
  <si>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</si>
  <si>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</si>
  <si>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</si>
  <si>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</si>
  <si>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</si>
  <si>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</si>
  <si>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</si>
  <si>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</si>
  <si>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</si>
  <si>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</si>
  <si>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</si>
  <si>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</si>
  <si>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</si>
  <si>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</si>
  <si>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</si>
  <si>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</si>
  <si>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</si>
  <si>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</si>
  <si>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</si>
  <si>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</si>
  <si>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</si>
  <si>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</si>
  <si>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</si>
  <si>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</si>
  <si>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</si>
  <si>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</si>
  <si>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</si>
  <si>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</si>
  <si>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</si>
  <si>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</si>
  <si>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</si>
  <si>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</si>
  <si>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</si>
  <si>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</si>
  <si>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</si>
  <si>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</si>
  <si>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</si>
  <si>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</si>
  <si>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</si>
  <si>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</si>
  <si>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</si>
  <si>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</si>
  <si>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</si>
  <si>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</si>
  <si>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</si>
  <si>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</si>
  <si>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</si>
  <si>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</si>
  <si>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</si>
  <si>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</si>
  <si>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</si>
  <si>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</si>
  <si>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</si>
  <si>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</si>
  <si>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</si>
  <si>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</si>
  <si>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</si>
  <si>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</si>
  <si>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</si>
  <si>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</si>
  <si>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</si>
  <si>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</si>
  <si>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</si>
  <si>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</si>
  <si>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</si>
  <si>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</si>
  <si>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</si>
  <si>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</si>
  <si>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</si>
  <si>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</si>
  <si>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</si>
  <si>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</si>
  <si>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</si>
  <si>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</si>
  <si>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</si>
  <si>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</si>
  <si>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</si>
  <si>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</si>
  <si>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</si>
  <si>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</si>
  <si>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</si>
  <si>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</si>
  <si>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</si>
  <si>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</si>
  <si>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</si>
  <si>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</si>
  <si>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</si>
  <si>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</si>
  <si>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</si>
  <si>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</si>
  <si>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</si>
  <si>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</si>
  <si>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</si>
  <si>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</si>
  <si>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</si>
  <si>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</si>
  <si>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</si>
  <si>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</si>
  <si>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</si>
  <si>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</si>
  <si>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</si>
  <si>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</si>
  <si>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</si>
  <si>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</si>
  <si>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</si>
  <si>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</si>
  <si>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</si>
  <si>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</si>
  <si>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</si>
  <si>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</si>
  <si>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</si>
  <si>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</si>
  <si>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</si>
  <si>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</si>
  <si>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</si>
  <si>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</si>
  <si>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</si>
  <si>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</si>
  <si>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</si>
  <si>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</si>
  <si>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</si>
  <si>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</si>
  <si>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</si>
  <si>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</si>
  <si>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</si>
  <si>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</si>
  <si>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</si>
  <si>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</si>
  <si>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</si>
  <si>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</si>
  <si>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</si>
  <si>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</si>
  <si>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</si>
  <si>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</si>
  <si>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</si>
  <si>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</si>
  <si>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</si>
  <si>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</si>
  <si>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</si>
  <si>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</si>
  <si>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</si>
  <si>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</si>
  <si>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</si>
  <si>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</si>
  <si>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</si>
  <si>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</si>
  <si>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</si>
  <si>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</si>
  <si>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</si>
  <si>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</si>
  <si>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</si>
  <si>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</si>
  <si>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</si>
  <si>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</si>
  <si>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</si>
  <si>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</si>
  <si>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</si>
  <si>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</si>
  <si>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</si>
  <si>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</si>
  <si>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</si>
  <si>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</si>
  <si>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</si>
  <si>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</si>
  <si>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</si>
  <si>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</si>
  <si>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</si>
  <si>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</si>
  <si>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</si>
  <si>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</si>
  <si>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</si>
  <si>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</si>
  <si>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</si>
  <si>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</si>
  <si>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</si>
  <si>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</si>
  <si>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</si>
  <si>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</si>
  <si>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</si>
  <si>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</si>
  <si>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</si>
  <si>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</si>
  <si>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</si>
  <si>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</si>
  <si>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</si>
  <si>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</si>
  <si>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</si>
  <si>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</si>
  <si>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</si>
  <si>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</si>
  <si>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</si>
  <si>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</si>
  <si>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</si>
  <si>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</si>
  <si>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</si>
  <si>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</si>
  <si>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</si>
  <si>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</si>
  <si>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</si>
  <si>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</si>
  <si>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</si>
  <si>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</si>
  <si>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</si>
  <si>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</si>
  <si>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</si>
  <si>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</si>
  <si>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</si>
  <si>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</si>
  <si>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</si>
  <si>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</si>
  <si>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</si>
  <si>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</si>
  <si>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</si>
  <si>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</si>
  <si>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</si>
  <si>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</si>
  <si>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</si>
  <si>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</si>
  <si>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</si>
  <si>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</si>
  <si>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</si>
  <si>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</si>
  <si>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</si>
  <si>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</si>
  <si>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</si>
  <si>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</si>
  <si>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</si>
  <si>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</si>
  <si>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</si>
  <si>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</si>
  <si>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</si>
  <si>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</si>
  <si>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</si>
  <si>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</si>
  <si>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</si>
  <si>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</si>
  <si>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</si>
  <si>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</si>
  <si>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</si>
  <si>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</si>
  <si>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</si>
  <si>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</si>
  <si>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</si>
  <si>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</si>
  <si>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</si>
  <si>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</si>
  <si>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</si>
  <si>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</si>
  <si>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</si>
  <si>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</si>
  <si>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</si>
  <si>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</si>
  <si>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</si>
  <si>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</si>
  <si>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</si>
  <si>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</si>
  <si>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</si>
  <si>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</si>
  <si>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</si>
  <si>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</si>
  <si>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</si>
  <si>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</si>
  <si>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</si>
  <si>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</si>
  <si>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</si>
  <si>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</si>
  <si>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</si>
  <si>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</si>
  <si>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</si>
  <si>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</si>
  <si>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</si>
  <si>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</si>
  <si>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</si>
  <si>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</si>
  <si>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</si>
  <si>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</si>
  <si>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</si>
  <si>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</si>
  <si>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</si>
  <si>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</si>
  <si>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</si>
  <si>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</si>
  <si>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</si>
  <si>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</si>
  <si>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</si>
  <si>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</si>
  <si>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</si>
  <si>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</si>
  <si>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</si>
  <si>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</si>
  <si>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</si>
  <si>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</si>
  <si>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</si>
  <si>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</si>
  <si>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</si>
  <si>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</si>
  <si>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</si>
  <si>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</si>
  <si>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</si>
  <si>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</si>
  <si>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</si>
  <si>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</si>
  <si>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</si>
  <si>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</si>
  <si>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</si>
  <si>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</si>
  <si>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</si>
  <si>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</si>
  <si>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</si>
  <si>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</si>
  <si>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</si>
  <si>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</si>
  <si>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</si>
  <si>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</si>
  <si>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</si>
  <si>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</si>
  <si>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</si>
  <si>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</si>
  <si>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</si>
  <si>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</si>
  <si>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</si>
  <si>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</si>
  <si>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</si>
  <si>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</si>
  <si>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</si>
  <si>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</si>
  <si>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</si>
  <si>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</si>
  <si>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</si>
  <si>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</si>
  <si>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</si>
  <si>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</si>
  <si>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</si>
  <si>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</si>
  <si>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</si>
  <si>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</si>
  <si>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</si>
  <si>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</si>
  <si>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</si>
  <si>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</si>
  <si>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</si>
  <si>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</si>
  <si>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</si>
  <si>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</si>
  <si>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</si>
  <si>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</si>
  <si>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</si>
  <si>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</si>
  <si>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</si>
  <si>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</si>
  <si>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</si>
  <si>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</si>
  <si>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</si>
  <si>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</si>
  <si>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</si>
  <si>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</si>
  <si>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</si>
  <si>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</si>
  <si>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</si>
  <si>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</si>
  <si>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</si>
  <si>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</si>
  <si>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</si>
  <si>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</si>
  <si>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</si>
  <si>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</si>
  <si>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</si>
  <si>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</si>
  <si>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</si>
  <si>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</si>
  <si>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</si>
  <si>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</si>
  <si>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</si>
  <si>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</si>
  <si>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</si>
  <si>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</si>
  <si>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</si>
  <si>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</si>
  <si>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</si>
  <si>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</si>
  <si>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</si>
  <si>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</si>
  <si>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</si>
  <si>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</si>
  <si>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</si>
  <si>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</si>
  <si>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</si>
  <si>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</si>
  <si>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</si>
  <si>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</si>
  <si>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</si>
  <si>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</si>
  <si>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</si>
  <si>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</si>
  <si>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</si>
  <si>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</si>
  <si>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</si>
  <si>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</si>
  <si>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</si>
  <si>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</si>
  <si>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</si>
  <si>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</si>
  <si>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</si>
  <si>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</si>
  <si>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</si>
  <si>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</si>
  <si>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</si>
  <si>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</si>
  <si>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</si>
  <si>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</si>
  <si>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</si>
  <si>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</si>
  <si>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</si>
  <si>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</si>
  <si>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</si>
  <si>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</si>
  <si>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</si>
  <si>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</si>
  <si>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</si>
  <si>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</si>
  <si>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</si>
  <si>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</si>
  <si>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</si>
  <si>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</si>
  <si>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</si>
  <si>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</si>
  <si>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</si>
  <si>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</si>
  <si>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</si>
  <si>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</si>
  <si>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</si>
  <si>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</si>
  <si>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</si>
  <si>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</si>
  <si>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</si>
  <si>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</si>
  <si>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</si>
  <si>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</si>
  <si>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</si>
  <si>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</si>
  <si>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</si>
  <si>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</si>
  <si>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</si>
  <si>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</si>
  <si>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</si>
  <si>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</si>
  <si>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</si>
  <si>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</si>
  <si>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</si>
  <si>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</si>
  <si>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</si>
  <si>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</si>
  <si>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</si>
  <si>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</si>
  <si>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</si>
  <si>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</si>
  <si>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</si>
  <si>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</si>
  <si>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</si>
  <si>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</si>
  <si>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</si>
  <si>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</si>
  <si>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</si>
  <si>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</si>
  <si>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</si>
  <si>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</si>
  <si>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</si>
  <si>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</si>
  <si>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</si>
  <si>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</si>
  <si>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</si>
  <si>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</si>
  <si>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</si>
  <si>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</si>
  <si>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</si>
  <si>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</si>
  <si>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</si>
  <si>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</si>
  <si>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</si>
  <si>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</si>
  <si>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</si>
  <si>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</si>
  <si>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</si>
  <si>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</si>
  <si>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</si>
  <si>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</si>
  <si>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</si>
  <si>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</si>
  <si>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</si>
  <si>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</si>
  <si>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</si>
  <si>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</si>
  <si>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</si>
  <si>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</si>
  <si>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</si>
  <si>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</si>
  <si>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</si>
  <si>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</si>
  <si>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</si>
  <si>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</si>
  <si>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</si>
  <si>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</si>
  <si>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</si>
  <si>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</si>
  <si>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</si>
  <si>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</si>
  <si>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</si>
  <si>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</si>
  <si>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</si>
  <si>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</si>
  <si>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</si>
  <si>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</si>
  <si>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</si>
  <si>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</si>
  <si>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</si>
  <si>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</si>
  <si>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</si>
  <si>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</si>
  <si>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</si>
  <si>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</si>
  <si>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</si>
  <si>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</si>
  <si>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</si>
  <si>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</si>
  <si>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</si>
  <si>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</si>
  <si>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</si>
  <si>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</si>
  <si>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</si>
  <si>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</si>
  <si>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</si>
  <si>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</si>
  <si>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</si>
  <si>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</si>
  <si>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</si>
  <si>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</si>
  <si>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</si>
  <si>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</si>
  <si>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</si>
  <si>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</si>
  <si>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</si>
  <si>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</si>
  <si>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</si>
  <si>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</si>
  <si>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</si>
  <si>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</si>
  <si>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</si>
  <si>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</si>
  <si>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</si>
  <si>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</si>
  <si>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</si>
  <si>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</si>
  <si>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</si>
  <si>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</si>
  <si>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</si>
  <si>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</si>
  <si>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</si>
  <si>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</si>
  <si>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</si>
  <si>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</si>
  <si>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</si>
  <si>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</si>
  <si>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</si>
  <si>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</si>
  <si>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</si>
  <si>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</si>
  <si>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</si>
  <si>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</si>
  <si>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</si>
  <si>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</si>
  <si>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</si>
  <si>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</si>
  <si>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</si>
  <si>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</si>
  <si>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</si>
  <si>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</si>
  <si>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</si>
  <si>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</si>
  <si>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</si>
  <si>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</si>
  <si>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</si>
  <si>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</si>
  <si>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</si>
  <si>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</si>
  <si>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</si>
  <si>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</si>
  <si>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</si>
  <si>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</si>
  <si>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</si>
  <si>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</si>
  <si>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</si>
  <si>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</si>
  <si>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</si>
  <si>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</si>
  <si>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</si>
  <si>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</si>
  <si>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</si>
  <si>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</si>
  <si>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</si>
  <si>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</si>
  <si>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</si>
  <si>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</si>
  <si>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</si>
  <si>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</si>
  <si>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</si>
  <si>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</si>
  <si>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</si>
  <si>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</si>
  <si>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</si>
  <si>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</si>
  <si>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</si>
  <si>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</si>
  <si>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</si>
  <si>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</si>
  <si>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</si>
  <si>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</si>
  <si>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</si>
  <si>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</si>
  <si>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</si>
  <si>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</si>
  <si>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</si>
  <si>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</si>
  <si>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</si>
  <si>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</si>
  <si>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</si>
  <si>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</si>
  <si>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</si>
  <si>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</si>
  <si>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</si>
  <si>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</si>
  <si>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</si>
  <si>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</si>
  <si>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</si>
  <si>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</si>
  <si>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</si>
  <si>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</si>
  <si>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</si>
  <si>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</si>
  <si>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</si>
  <si>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</si>
  <si>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</si>
  <si>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</si>
  <si>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</si>
  <si>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</si>
  <si>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</si>
  <si>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</si>
  <si>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</si>
  <si>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</si>
  <si>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</si>
  <si>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</si>
  <si>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</si>
  <si>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</si>
  <si>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</si>
  <si>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</si>
  <si>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</si>
  <si>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</si>
  <si>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</si>
  <si>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</si>
  <si>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</si>
  <si>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</si>
  <si>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</si>
  <si>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</si>
  <si>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</si>
  <si>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</si>
  <si>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</si>
  <si>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</si>
  <si>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</si>
  <si>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</si>
  <si>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</si>
  <si>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</si>
  <si>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</si>
  <si>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</si>
  <si>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</si>
  <si>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</si>
  <si>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</si>
  <si>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</si>
  <si>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</si>
  <si>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</si>
  <si>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</si>
  <si>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</si>
  <si>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</si>
  <si>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</si>
  <si>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</si>
  <si>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</si>
  <si>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</si>
  <si>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</si>
  <si>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</si>
  <si>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</si>
  <si>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</si>
  <si>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</si>
  <si>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</si>
  <si>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</si>
  <si>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</si>
  <si>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</si>
  <si>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</si>
  <si>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</si>
  <si>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</si>
  <si>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</si>
  <si>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</si>
  <si>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</si>
  <si>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</si>
  <si>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</si>
  <si>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</si>
  <si>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</si>
  <si>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</si>
  <si>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</si>
  <si>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</si>
  <si>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</si>
  <si>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</si>
  <si>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</si>
  <si>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</si>
  <si>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</si>
  <si>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</si>
  <si>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</si>
  <si>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</si>
  <si>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</si>
  <si>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</si>
  <si>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</si>
  <si>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</si>
  <si>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</si>
  <si>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</si>
  <si>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</si>
  <si>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</si>
  <si>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</si>
  <si>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</si>
  <si>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</si>
  <si>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</si>
  <si>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</si>
  <si>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</si>
  <si>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</si>
  <si>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</si>
  <si>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</si>
  <si>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</si>
  <si>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</si>
  <si>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</si>
  <si>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</si>
  <si>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</si>
  <si>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</si>
  <si>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</si>
  <si>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</si>
  <si>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</si>
  <si>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</si>
  <si>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</si>
  <si>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</si>
  <si>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</si>
  <si>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</si>
  <si>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</si>
  <si>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</si>
  <si>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</si>
  <si>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</si>
  <si>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</si>
  <si>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</si>
  <si>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</si>
  <si>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</si>
  <si>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</si>
  <si>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</si>
  <si>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</si>
  <si>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</si>
  <si>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</si>
  <si>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</si>
  <si>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</si>
  <si>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</si>
  <si>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</si>
  <si>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</si>
  <si>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</si>
  <si>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</si>
  <si>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</si>
  <si>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</si>
  <si>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</si>
  <si>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</si>
  <si>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</si>
  <si>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</si>
  <si>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</si>
  <si>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</si>
  <si>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</si>
  <si>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</si>
  <si>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</si>
  <si>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</si>
  <si>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</si>
  <si>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</si>
  <si>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</si>
  <si>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</si>
  <si>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</si>
  <si>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</si>
  <si>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</si>
  <si>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</si>
  <si>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</si>
  <si>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</si>
  <si>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</si>
  <si>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</si>
  <si>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</si>
  <si>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</si>
  <si>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</si>
  <si>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</si>
  <si>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</si>
  <si>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</si>
  <si>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</si>
  <si>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</si>
  <si>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</si>
  <si>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</si>
  <si>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</si>
  <si>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</si>
  <si>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</si>
  <si>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</si>
  <si>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</si>
  <si>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</si>
  <si>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</si>
  <si>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</si>
  <si>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</si>
  <si>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</si>
  <si>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</si>
  <si>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</si>
  <si>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</si>
  <si>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</si>
  <si>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</si>
  <si>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</si>
  <si>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</si>
  <si>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</si>
  <si>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</si>
  <si>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</si>
  <si>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</si>
  <si>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</si>
  <si>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</si>
  <si>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</si>
  <si>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</si>
  <si>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</si>
  <si>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</si>
  <si>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</si>
  <si>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</si>
  <si>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</si>
  <si>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</si>
  <si>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</si>
  <si>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</si>
  <si>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</si>
  <si>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</si>
  <si>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</si>
  <si>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</si>
  <si>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</si>
  <si>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</si>
  <si>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</si>
  <si>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</si>
  <si>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</si>
  <si>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</si>
  <si>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</si>
  <si>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</si>
  <si>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</si>
  <si>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</si>
  <si>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</si>
  <si>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</si>
  <si>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</si>
  <si>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</si>
  <si>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</si>
  <si>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</si>
  <si>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</si>
  <si>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</si>
  <si>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</si>
  <si>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</si>
  <si>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</si>
  <si>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</si>
  <si>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</si>
  <si>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</si>
  <si>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</si>
  <si>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</si>
  <si>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</si>
  <si>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</si>
  <si>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</si>
  <si>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</si>
  <si>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</si>
  <si>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</si>
  <si>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</si>
  <si>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</si>
  <si>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</si>
  <si>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</si>
  <si>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</si>
  <si>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</si>
  <si>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</si>
  <si>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</si>
  <si>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</si>
  <si>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</si>
  <si>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</si>
  <si>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</si>
  <si>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</si>
  <si>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</si>
  <si>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</si>
  <si>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</si>
  <si>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</si>
  <si>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</si>
  <si>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</si>
  <si>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</si>
  <si>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</si>
  <si>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</si>
  <si>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</si>
  <si>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</si>
  <si>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</si>
  <si>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</si>
  <si>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</si>
  <si>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</si>
  <si>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</si>
  <si>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</si>
  <si>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</si>
  <si>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</si>
  <si>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</si>
  <si>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</si>
  <si>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</si>
  <si>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</si>
  <si>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</si>
  <si>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</si>
  <si>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</si>
  <si>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</si>
  <si>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</si>
  <si>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</si>
  <si>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</si>
  <si>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</si>
  <si>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</si>
  <si>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</si>
  <si>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</si>
  <si>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</si>
  <si>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</si>
  <si>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</si>
  <si>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</si>
  <si>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</si>
  <si>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</si>
  <si>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</si>
  <si>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</si>
  <si>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</si>
  <si>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</si>
  <si>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</si>
  <si>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</si>
  <si>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</si>
  <si>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</si>
  <si>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</si>
  <si>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</si>
  <si>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</si>
  <si>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</si>
  <si>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</si>
  <si>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</si>
  <si>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</si>
  <si>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</si>
  <si>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</si>
  <si>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</si>
  <si>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</si>
  <si>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</si>
  <si>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</si>
  <si>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</si>
  <si>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</si>
  <si>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</si>
  <si>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</si>
  <si>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</si>
  <si>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</si>
  <si>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</si>
  <si>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</si>
  <si>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</si>
  <si>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</si>
  <si>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</si>
  <si>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</si>
  <si>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</si>
  <si>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</si>
  <si>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</si>
  <si>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</si>
  <si>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</si>
  <si>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</si>
  <si>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</si>
  <si>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</si>
  <si>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</si>
  <si>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</si>
  <si>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</si>
  <si>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</si>
  <si>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</si>
  <si>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</si>
  <si>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</si>
  <si>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</si>
  <si>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</si>
  <si>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</si>
  <si>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</si>
  <si>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</si>
  <si>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</si>
  <si>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</si>
  <si>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</si>
  <si>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</si>
  <si>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</si>
  <si>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</si>
  <si>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</si>
  <si>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</si>
  <si>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</si>
  <si>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</si>
  <si>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</si>
  <si>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</si>
  <si>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</si>
  <si>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</si>
  <si>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</si>
  <si>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</si>
  <si>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</si>
  <si>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</si>
  <si>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</si>
  <si>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</si>
  <si>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</si>
  <si>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</si>
  <si>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</si>
  <si>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</si>
  <si>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</si>
  <si>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</si>
  <si>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</si>
  <si>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</si>
  <si>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</si>
  <si>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</si>
  <si>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</si>
  <si>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</si>
  <si>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</si>
  <si>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</si>
  <si>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</si>
  <si>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</si>
  <si>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</si>
  <si>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</si>
  <si>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</si>
  <si>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</si>
  <si>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</si>
  <si>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</si>
  <si>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</si>
  <si>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</si>
  <si>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</si>
  <si>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</si>
  <si>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</si>
  <si>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</si>
  <si>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</si>
  <si>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</si>
  <si>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</si>
  <si>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</si>
  <si>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</si>
  <si>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</si>
  <si>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</si>
  <si>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</si>
  <si>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</si>
  <si>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</si>
  <si>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</si>
  <si>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</si>
  <si>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</si>
  <si>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</si>
  <si>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</si>
  <si>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</si>
  <si>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</si>
  <si>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</si>
  <si>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</si>
  <si>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</si>
  <si>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</si>
  <si>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</si>
  <si>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</si>
  <si>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</si>
  <si>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</si>
  <si>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</si>
  <si>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</si>
  <si>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</si>
  <si>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</si>
  <si>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</si>
  <si>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</si>
  <si>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</si>
  <si>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</si>
  <si>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</si>
  <si>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</si>
  <si>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</si>
  <si>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</si>
  <si>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</si>
  <si>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</si>
  <si>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</si>
  <si>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</si>
  <si>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</si>
  <si>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</si>
  <si>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</si>
  <si>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</si>
  <si>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</si>
  <si>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</si>
  <si>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</si>
  <si>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</si>
  <si>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</si>
  <si>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</si>
  <si>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</si>
  <si>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</si>
  <si>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</si>
  <si>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</si>
  <si>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</si>
  <si>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</si>
  <si>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</si>
  <si>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</si>
  <si>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</si>
  <si>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</si>
  <si>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</si>
  <si>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</si>
  <si>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</si>
  <si>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</si>
  <si>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</si>
  <si>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</si>
  <si>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</si>
  <si>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</si>
  <si>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</si>
  <si>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</si>
  <si>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</si>
  <si>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</si>
  <si>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</si>
  <si>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</si>
  <si>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</si>
  <si>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</si>
  <si>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</si>
  <si>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</si>
  <si>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</si>
  <si>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</si>
  <si>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</si>
  <si>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</si>
  <si>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</si>
  <si>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</si>
  <si>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</si>
  <si>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</si>
  <si>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</si>
  <si>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</si>
  <si>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</si>
  <si>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</si>
  <si>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</si>
  <si>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</si>
  <si>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</si>
  <si>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</si>
  <si>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</si>
  <si>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</si>
  <si>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</si>
  <si>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</si>
  <si>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</si>
  <si>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</si>
  <si>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</si>
  <si>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</si>
  <si>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</si>
  <si>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</si>
  <si>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</si>
  <si>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</si>
  <si>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</si>
  <si>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</si>
  <si>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</si>
  <si>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</si>
  <si>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</si>
  <si>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</si>
  <si>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</si>
  <si>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</si>
  <si>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</si>
  <si>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</si>
  <si>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</si>
  <si>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</si>
  <si>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</si>
  <si>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</si>
  <si>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</si>
  <si>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</si>
  <si>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</si>
  <si>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</si>
  <si>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</si>
  <si>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</si>
  <si>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</si>
  <si>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</si>
  <si>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</si>
  <si>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</si>
  <si>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</si>
  <si>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</si>
  <si>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</si>
  <si>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</si>
  <si>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</si>
  <si>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</si>
  <si>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</si>
  <si>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</si>
  <si>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</si>
  <si>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</si>
  <si>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</si>
  <si>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</si>
  <si>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</si>
  <si>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</si>
  <si>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</si>
  <si>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</si>
  <si>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</si>
  <si>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</si>
  <si>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</si>
  <si>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</si>
  <si>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</si>
  <si>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</si>
  <si>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</si>
  <si>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</si>
  <si>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</si>
  <si>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</si>
  <si>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</si>
  <si>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</si>
  <si>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</si>
  <si>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</si>
  <si>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</si>
  <si>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</si>
  <si>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</si>
  <si>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</si>
  <si>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</si>
  <si>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</si>
  <si>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</si>
  <si>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</si>
  <si>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</si>
  <si>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</si>
  <si>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</si>
  <si>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</si>
  <si>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</si>
  <si>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</si>
  <si>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</si>
  <si>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</si>
  <si>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</si>
  <si>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</si>
  <si>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</si>
  <si>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</si>
  <si>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</si>
  <si>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</si>
  <si>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</si>
  <si>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</si>
  <si>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</si>
  <si>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</si>
  <si>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</si>
  <si>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</si>
  <si>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</si>
  <si>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</si>
  <si>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</si>
  <si>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</si>
  <si>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</si>
  <si>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</si>
  <si>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</si>
  <si>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</si>
  <si>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</si>
  <si>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</si>
  <si>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</si>
  <si>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</si>
  <si>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</si>
  <si>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</si>
  <si>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</si>
  <si>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</si>
  <si>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</si>
  <si>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</si>
  <si>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</si>
  <si>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</si>
  <si>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</si>
  <si>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</si>
  <si>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</si>
  <si>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</si>
  <si>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</si>
  <si>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</si>
  <si>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</si>
  <si>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</si>
  <si>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</si>
  <si>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</si>
  <si>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</si>
  <si>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</si>
  <si>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</si>
  <si>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</si>
  <si>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</si>
  <si>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</si>
  <si>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</si>
  <si>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</si>
  <si>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</si>
  <si>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</si>
  <si>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</si>
  <si>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</si>
  <si>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</si>
  <si>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</si>
  <si>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</si>
  <si>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</si>
  <si>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</si>
  <si>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</si>
  <si>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</si>
  <si>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</si>
  <si>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</si>
  <si>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</si>
  <si>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</si>
  <si>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</si>
  <si>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</si>
  <si>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</si>
  <si>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</si>
  <si>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</si>
  <si>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</si>
  <si>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</si>
  <si>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</si>
  <si>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</si>
  <si>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</si>
  <si>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</si>
  <si>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</si>
  <si>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</si>
  <si>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</si>
  <si>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</si>
  <si>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</si>
  <si>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</si>
  <si>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</si>
  <si>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</si>
  <si>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</si>
  <si>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</si>
  <si>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</si>
  <si>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</si>
  <si>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</si>
  <si>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</si>
  <si>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</si>
  <si>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</si>
  <si>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</si>
  <si>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</si>
  <si>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</si>
  <si>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</si>
  <si>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</si>
  <si>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</si>
  <si>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</si>
  <si>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</si>
  <si>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</si>
  <si>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</si>
  <si>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</si>
  <si>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</si>
  <si>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</si>
  <si>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</si>
  <si>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</si>
  <si>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</si>
  <si>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</si>
  <si>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</si>
  <si>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</si>
  <si>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</si>
  <si>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</si>
  <si>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</si>
  <si>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</si>
  <si>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</si>
  <si>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</si>
  <si>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</si>
  <si>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</si>
  <si>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</si>
  <si>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</si>
  <si>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</si>
  <si>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</si>
  <si>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</si>
  <si>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</si>
  <si>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</si>
  <si>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</si>
  <si>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</si>
  <si>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</si>
  <si>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</si>
  <si>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</si>
  <si>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</si>
  <si>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</si>
  <si>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</si>
  <si>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</si>
  <si>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</si>
  <si>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</si>
  <si>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</si>
  <si>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</si>
  <si>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</si>
  <si>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</si>
  <si>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</si>
  <si>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</si>
  <si>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</si>
  <si>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</si>
  <si>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</si>
  <si>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</si>
  <si>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</si>
  <si>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</si>
  <si>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</si>
  <si>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</si>
  <si>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</si>
  <si>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</si>
  <si>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</si>
  <si>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</si>
  <si>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</si>
  <si>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</si>
  <si>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</si>
  <si>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</si>
  <si>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</si>
  <si>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</si>
  <si>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</si>
  <si>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</si>
  <si>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</si>
  <si>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</si>
  <si>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</si>
  <si>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</si>
  <si>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</si>
  <si>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</si>
  <si>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</si>
  <si>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</si>
  <si>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</si>
  <si>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</si>
  <si>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</si>
  <si>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</si>
  <si>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</si>
  <si>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</si>
  <si>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</si>
  <si>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</si>
  <si>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</si>
  <si>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</si>
  <si>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</si>
  <si>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</si>
  <si>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</si>
  <si>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</si>
  <si>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</si>
  <si>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</si>
  <si>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</si>
  <si>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</si>
  <si>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</si>
  <si>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</si>
  <si>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</si>
  <si>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</si>
  <si>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</si>
  <si>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</si>
  <si>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</si>
  <si>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</si>
  <si>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</si>
  <si>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</si>
  <si>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</si>
  <si>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</si>
  <si>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</si>
  <si>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</si>
  <si>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</si>
  <si>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</si>
  <si>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</si>
  <si>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</si>
  <si>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</si>
  <si>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</si>
  <si>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</si>
  <si>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</si>
  <si>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</si>
  <si>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</si>
  <si>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</si>
  <si>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</si>
  <si>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</si>
  <si>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</si>
  <si>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</si>
  <si>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</si>
  <si>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</si>
  <si>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</si>
  <si>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</si>
  <si>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</si>
  <si>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</si>
  <si>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</si>
  <si>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</si>
  <si>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</si>
  <si>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</si>
  <si>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</si>
  <si>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</si>
  <si>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</si>
  <si>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</si>
  <si>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</si>
  <si>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</si>
  <si>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</si>
  <si>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</si>
  <si>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</si>
  <si>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</si>
  <si>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</si>
  <si>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</si>
  <si>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</si>
  <si>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</si>
  <si>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</si>
  <si>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</si>
  <si>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</si>
  <si>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</si>
  <si>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</si>
  <si>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</si>
  <si>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</si>
  <si>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</si>
  <si>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</si>
  <si>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</si>
  <si>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</si>
  <si>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</si>
  <si>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</si>
  <si>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</si>
  <si>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</si>
  <si>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</si>
  <si>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</si>
  <si>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</si>
  <si>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</si>
  <si>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</si>
  <si>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</si>
  <si>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</si>
  <si>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</si>
  <si>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</si>
  <si>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</si>
  <si>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</si>
  <si>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</si>
  <si>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</si>
  <si>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</si>
  <si>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</si>
  <si>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</si>
  <si>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</si>
  <si>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</si>
  <si>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</si>
  <si>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</si>
  <si>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</si>
  <si>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</si>
  <si>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</si>
  <si>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</si>
  <si>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</si>
  <si>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</si>
  <si>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</si>
  <si>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</si>
  <si>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</si>
  <si>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</si>
  <si>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</si>
  <si>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</si>
  <si>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</si>
  <si>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</si>
  <si>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</si>
  <si>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</si>
  <si>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</si>
  <si>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</si>
  <si>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</si>
  <si>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</si>
  <si>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</si>
  <si>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</si>
  <si>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</si>
  <si>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</si>
  <si>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</si>
  <si>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</si>
  <si>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</si>
  <si>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</si>
  <si>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</si>
  <si>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</si>
  <si>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</si>
  <si>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</si>
  <si>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</si>
  <si>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</si>
  <si>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</si>
  <si>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</si>
  <si>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</si>
  <si>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</si>
  <si>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</si>
  <si>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</si>
  <si>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</si>
  <si>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</si>
  <si>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</si>
  <si>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</si>
  <si>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</si>
  <si>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</si>
  <si>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</si>
  <si>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</si>
  <si>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</si>
  <si>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</si>
  <si>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</si>
  <si>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</si>
  <si>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</si>
  <si>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</si>
  <si>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</si>
  <si>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</si>
  <si>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</si>
  <si>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</si>
  <si>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</si>
  <si>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</si>
  <si>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</si>
  <si>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</si>
  <si>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</si>
  <si>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</si>
  <si>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</si>
  <si>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</si>
  <si>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</si>
  <si>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</si>
  <si>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</si>
  <si>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</si>
  <si>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</si>
  <si>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</si>
  <si>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</si>
  <si>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</si>
  <si>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</si>
  <si>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</si>
  <si>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</si>
  <si>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</si>
  <si>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</si>
  <si>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</si>
  <si>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</si>
  <si>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</si>
  <si>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</si>
  <si>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</si>
  <si>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</si>
  <si>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</si>
  <si>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</si>
  <si>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</si>
  <si>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</si>
  <si>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</si>
  <si>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</si>
  <si>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</si>
  <si>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</si>
  <si>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</si>
  <si>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</si>
  <si>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</si>
  <si>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</si>
  <si>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</si>
  <si>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</si>
  <si>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</si>
  <si>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</si>
  <si>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</si>
  <si>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</si>
  <si>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</si>
  <si>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</si>
  <si>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</si>
  <si>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</si>
  <si>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</si>
  <si>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</si>
  <si>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</si>
  <si>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</si>
  <si>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</si>
  <si>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</si>
  <si>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</si>
  <si>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</si>
  <si>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</si>
  <si>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</si>
  <si>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</si>
  <si>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</si>
  <si>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</si>
  <si>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</si>
  <si>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</si>
  <si>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</si>
  <si>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</si>
  <si>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</si>
  <si>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</si>
  <si>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</si>
  <si>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</si>
  <si>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</si>
  <si>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</si>
  <si>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</si>
  <si>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</si>
  <si>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</si>
  <si>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</si>
  <si>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</si>
  <si>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</si>
  <si>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</si>
  <si>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</si>
  <si>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</si>
  <si>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</si>
  <si>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</si>
  <si>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</si>
  <si>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</si>
  <si>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</si>
  <si>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</si>
  <si>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</si>
  <si>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</si>
  <si>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</si>
  <si>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</si>
  <si>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</si>
  <si>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</si>
  <si>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</si>
  <si>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</si>
  <si>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</si>
  <si>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</si>
  <si>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</si>
  <si>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</si>
  <si>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</si>
  <si>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</si>
  <si>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</si>
  <si>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</si>
  <si>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</si>
  <si>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</si>
  <si>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</si>
  <si>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</si>
  <si>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</si>
  <si>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</si>
  <si>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</si>
  <si>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</si>
  <si>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</si>
  <si>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</si>
  <si>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</si>
  <si>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</si>
  <si>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</si>
  <si>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</si>
  <si>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</si>
  <si>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</si>
  <si>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</si>
  <si>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</si>
  <si>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</si>
  <si>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</si>
  <si>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</si>
  <si>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</si>
  <si>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</si>
  <si>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</si>
  <si>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</si>
  <si>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</si>
  <si>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</si>
  <si>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</si>
  <si>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</si>
  <si>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</si>
  <si>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</si>
  <si>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</si>
  <si>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</si>
  <si>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</si>
  <si>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</si>
  <si>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</si>
  <si>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</si>
  <si>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</si>
  <si>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</si>
  <si>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</si>
  <si>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</si>
  <si>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</si>
  <si>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</si>
  <si>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</si>
  <si>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</si>
  <si>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</si>
  <si>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</si>
  <si>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</si>
  <si>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</si>
  <si>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</si>
  <si>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</si>
  <si>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</si>
  <si>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</si>
  <si>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</si>
  <si>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</si>
  <si>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</si>
  <si>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</si>
  <si>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</si>
  <si>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</si>
  <si>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</si>
  <si>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</si>
  <si>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</si>
  <si>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</si>
  <si>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</si>
  <si>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</si>
  <si>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</si>
  <si>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</si>
  <si>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</si>
  <si>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</si>
  <si>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</si>
  <si>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</si>
  <si>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</si>
  <si>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</si>
  <si>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</si>
  <si>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</si>
  <si>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</si>
  <si>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</si>
  <si>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</si>
  <si>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</si>
  <si>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</si>
  <si>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</si>
  <si>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</si>
  <si>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</si>
  <si>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</si>
  <si>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</si>
  <si>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</si>
  <si>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</si>
  <si>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</si>
  <si>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</si>
  <si>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</si>
  <si>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</si>
  <si>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</si>
  <si>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</si>
  <si>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</si>
  <si>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</si>
  <si>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</si>
  <si>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</si>
  <si>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</si>
  <si>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</si>
  <si>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</si>
  <si>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</si>
  <si>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</si>
  <si>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</si>
  <si>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</si>
  <si>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</si>
  <si>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</si>
  <si>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</si>
  <si>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</si>
  <si>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</si>
  <si>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</si>
  <si>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</si>
  <si>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</si>
  <si>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</si>
  <si>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</si>
  <si>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</si>
  <si>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</si>
  <si>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</si>
  <si>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</si>
  <si>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</si>
  <si>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</si>
  <si>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</si>
  <si>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</si>
  <si>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</si>
  <si>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</si>
  <si>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</si>
  <si>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</si>
  <si>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</si>
  <si>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</si>
  <si>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</si>
  <si>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</si>
  <si>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</si>
  <si>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</si>
  <si>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</si>
  <si>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</si>
  <si>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</si>
  <si>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</si>
  <si>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</si>
  <si>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</si>
  <si>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</si>
  <si>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</si>
  <si>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</si>
  <si>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</si>
  <si>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</si>
  <si>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</si>
  <si>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</si>
  <si>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</si>
  <si>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</si>
  <si>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</si>
  <si>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</si>
  <si>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</si>
  <si>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</si>
  <si>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</si>
  <si>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</si>
  <si>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</si>
  <si>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</si>
  <si>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</si>
  <si>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</si>
  <si>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</si>
  <si>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</si>
  <si>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</si>
  <si>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</si>
  <si>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</si>
  <si>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</si>
  <si>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</si>
  <si>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</si>
  <si>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</si>
  <si>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</si>
  <si>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</si>
  <si>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</si>
  <si>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</si>
  <si>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</si>
  <si>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</si>
  <si>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</si>
  <si>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</si>
  <si>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</si>
  <si>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</si>
  <si>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</si>
  <si>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</si>
  <si>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</si>
  <si>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</si>
  <si>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</si>
  <si>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</si>
  <si>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</si>
  <si>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</si>
  <si>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</si>
  <si>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</si>
  <si>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</si>
  <si>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</si>
  <si>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</si>
  <si>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</si>
  <si>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</si>
  <si>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</si>
  <si>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</si>
  <si>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</si>
  <si>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</si>
  <si>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</si>
  <si>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</si>
  <si>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</si>
  <si>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</si>
  <si>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</si>
  <si>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</si>
  <si>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</si>
  <si>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</si>
  <si>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</si>
  <si>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</si>
  <si>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</si>
  <si>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</si>
  <si>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</si>
  <si>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</si>
  <si>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</si>
  <si>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</si>
  <si>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</si>
  <si>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</si>
  <si>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</si>
  <si>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</si>
  <si>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</si>
  <si>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</si>
  <si>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</si>
  <si>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</si>
  <si>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</si>
  <si>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</si>
  <si>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</si>
  <si>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</si>
  <si>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</si>
  <si>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</si>
  <si>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</si>
  <si>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</si>
  <si>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</si>
  <si>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</si>
  <si>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</si>
  <si>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</si>
  <si>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</si>
  <si>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</si>
  <si>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</si>
  <si>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</si>
  <si>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</si>
  <si>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</si>
  <si>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</si>
  <si>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</si>
  <si>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</si>
  <si>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</si>
  <si>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</si>
  <si>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</si>
  <si>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</si>
  <si>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</si>
  <si>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</si>
  <si>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</si>
  <si>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</si>
  <si>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</si>
  <si>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</si>
  <si>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</si>
  <si>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</si>
  <si>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</si>
  <si>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</si>
  <si>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</si>
  <si>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</si>
  <si>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</si>
  <si>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</si>
  <si>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</si>
  <si>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</si>
  <si>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</si>
  <si>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</si>
  <si>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</si>
  <si>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</si>
  <si>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</si>
  <si>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</si>
  <si>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</si>
  <si>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</si>
  <si>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</si>
  <si>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</si>
  <si>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</si>
  <si>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</si>
  <si>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</si>
  <si>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</si>
  <si>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</si>
  <si>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</si>
  <si>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</si>
  <si>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</si>
  <si>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</si>
  <si>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</si>
  <si>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</si>
  <si>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</si>
  <si>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</si>
  <si>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</si>
  <si>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</si>
  <si>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</si>
  <si>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</si>
  <si>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</si>
  <si>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</si>
  <si>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</si>
  <si>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</si>
  <si>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</si>
  <si>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</si>
  <si>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</si>
  <si>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</si>
  <si>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</si>
  <si>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</si>
  <si>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</si>
  <si>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</si>
  <si>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</si>
  <si>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</si>
  <si>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</si>
  <si>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</si>
  <si>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</si>
  <si>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</si>
  <si>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</si>
  <si>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</si>
  <si>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</si>
  <si>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</si>
  <si>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</si>
  <si>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</si>
  <si>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</si>
  <si>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</si>
  <si>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</si>
  <si>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</si>
  <si>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</si>
  <si>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</si>
  <si>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</si>
  <si>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</si>
  <si>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</si>
  <si>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</si>
  <si>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</si>
  <si>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</si>
  <si>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</si>
  <si>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</si>
  <si>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</si>
  <si>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</si>
  <si>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</si>
  <si>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</si>
  <si>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</si>
  <si>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</si>
  <si>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</si>
  <si>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</si>
  <si>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</si>
  <si>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</si>
  <si>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</si>
  <si>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</si>
  <si>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</si>
  <si>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</si>
  <si>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</si>
  <si>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</si>
  <si>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</si>
  <si>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</si>
  <si>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</si>
  <si>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</si>
  <si>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</si>
  <si>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</si>
  <si>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</si>
  <si>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</si>
  <si>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</si>
  <si>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</si>
  <si>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</si>
  <si>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</si>
  <si>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</si>
  <si>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</si>
  <si>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</si>
  <si>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</si>
  <si>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</si>
  <si>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</si>
  <si>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</si>
  <si>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</si>
  <si>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</si>
  <si>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</si>
  <si>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</si>
  <si>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</si>
  <si>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</si>
  <si>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</si>
  <si>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</si>
  <si>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</si>
  <si>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</si>
  <si>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</si>
  <si>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</si>
  <si>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</si>
  <si>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</si>
  <si>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</si>
  <si>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</si>
  <si>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</si>
  <si>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</si>
  <si>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</si>
  <si>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</si>
  <si>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</si>
  <si>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</si>
  <si>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</si>
  <si>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</si>
  <si>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</si>
  <si>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</si>
  <si>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</si>
  <si>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</si>
  <si>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</si>
  <si>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</si>
  <si>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</si>
  <si>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</si>
  <si>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</si>
  <si>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</si>
  <si>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</si>
  <si>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</si>
  <si>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</si>
  <si>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</si>
  <si>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</si>
  <si>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</si>
  <si>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</si>
  <si>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</si>
  <si>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</si>
  <si>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</si>
  <si>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</si>
  <si>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</si>
  <si>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</si>
  <si>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</si>
  <si>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</si>
  <si>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</si>
  <si>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</si>
  <si>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</si>
  <si>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</si>
  <si>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</si>
  <si>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</si>
  <si>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</si>
  <si>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</si>
  <si>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</si>
  <si>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</si>
  <si>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</si>
  <si>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</si>
  <si>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</si>
  <si>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</si>
  <si>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</si>
  <si>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</si>
  <si>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</si>
  <si>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</si>
  <si>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</si>
  <si>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</si>
  <si>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</si>
  <si>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</si>
  <si>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</si>
  <si>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</si>
  <si>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</si>
  <si>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</si>
  <si>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</si>
  <si>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</si>
  <si>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</si>
  <si>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</si>
  <si>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</si>
  <si>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</si>
  <si>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</si>
  <si>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</si>
  <si>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</si>
  <si>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</si>
  <si>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</si>
  <si>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</si>
  <si>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</si>
  <si>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</si>
  <si>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</si>
  <si>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</si>
  <si>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</si>
  <si>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</si>
  <si>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</si>
  <si>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</si>
  <si>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</si>
  <si>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</si>
  <si>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</si>
  <si>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</si>
  <si>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</si>
  <si>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</si>
  <si>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</si>
  <si>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</si>
  <si>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</si>
  <si>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</si>
  <si>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</si>
  <si>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</si>
  <si>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</si>
  <si>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</si>
  <si>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</si>
  <si>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</si>
  <si>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</si>
  <si>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</si>
  <si>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</si>
  <si>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</si>
  <si>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</si>
  <si>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</si>
  <si>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</si>
  <si>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</si>
  <si>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</si>
  <si>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</si>
  <si>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</si>
  <si>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</si>
  <si>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</si>
  <si>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</si>
  <si>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</si>
  <si>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</si>
  <si>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</si>
  <si>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</si>
  <si>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</si>
  <si>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</si>
  <si>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</si>
  <si>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</si>
  <si>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</si>
  <si>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</si>
  <si>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</si>
  <si>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</si>
  <si>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</si>
  <si>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</si>
  <si>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</si>
  <si>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</si>
  <si>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</si>
  <si>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</si>
  <si>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</si>
  <si>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</si>
  <si>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</si>
  <si>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</si>
  <si>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</si>
  <si>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</si>
  <si>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</si>
  <si>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</si>
  <si>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</si>
  <si>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</si>
  <si>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</si>
  <si>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</si>
  <si>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</si>
  <si>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</si>
  <si>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</si>
  <si>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</si>
  <si>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</si>
  <si>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</si>
  <si>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</si>
  <si>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</si>
  <si>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</si>
  <si>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</si>
  <si>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</si>
  <si>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</si>
  <si>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</si>
  <si>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</si>
  <si>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</si>
  <si>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</si>
  <si>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</si>
  <si>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</si>
  <si>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</si>
  <si>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</si>
  <si>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</si>
  <si>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</si>
  <si>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</si>
  <si>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</si>
  <si>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</si>
  <si>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</si>
  <si>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</si>
  <si>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</si>
  <si>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</si>
  <si>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</si>
  <si>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</si>
  <si>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</si>
  <si>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</si>
  <si>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</si>
  <si>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</si>
  <si>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</si>
  <si>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</si>
  <si>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</si>
  <si>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</si>
  <si>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</si>
  <si>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</si>
  <si>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</si>
  <si>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</si>
  <si>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</si>
  <si>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</si>
  <si>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</si>
  <si>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</si>
  <si>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</si>
  <si>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</si>
  <si>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</si>
  <si>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</si>
  <si>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</si>
  <si>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</si>
  <si>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</si>
  <si>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</si>
  <si>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</si>
  <si>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</si>
  <si>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</si>
  <si>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</si>
  <si>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</si>
  <si>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</si>
  <si>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</si>
  <si>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</si>
  <si>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</si>
  <si>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</si>
  <si>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</si>
  <si>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</si>
  <si>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</si>
  <si>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</si>
  <si>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</si>
  <si>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</si>
  <si>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</si>
  <si>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</si>
  <si>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</si>
  <si>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</si>
  <si>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</si>
  <si>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</si>
  <si>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</si>
  <si>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</si>
  <si>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</si>
  <si>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</si>
  <si>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</si>
  <si>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</si>
  <si>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</si>
  <si>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</si>
  <si>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</si>
  <si>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</si>
  <si>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</si>
  <si>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</si>
  <si>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</si>
  <si>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</si>
  <si>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</si>
  <si>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</si>
  <si>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</si>
  <si>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</si>
  <si>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</si>
  <si>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</si>
  <si>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</si>
  <si>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</si>
  <si>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</si>
  <si>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</si>
  <si>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</si>
  <si>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</si>
  <si>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</si>
  <si>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</si>
  <si>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</si>
  <si>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</si>
  <si>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</si>
  <si>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</si>
  <si>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</si>
  <si>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</si>
  <si>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</si>
  <si>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</si>
  <si>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</si>
  <si>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</si>
  <si>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</si>
  <si>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</si>
  <si>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</si>
  <si>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</si>
  <si>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</si>
  <si>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</si>
  <si>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</si>
  <si>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</si>
  <si>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</si>
  <si>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</si>
  <si>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</si>
  <si>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</si>
  <si>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</si>
  <si>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</si>
  <si>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</si>
  <si>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</si>
  <si>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</si>
  <si>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</si>
  <si>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</si>
  <si>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</si>
  <si>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</si>
  <si>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</si>
  <si>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</si>
  <si>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</si>
  <si>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</si>
  <si>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</si>
  <si>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</si>
  <si>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</si>
  <si>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</si>
  <si>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</si>
  <si>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</si>
  <si>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</si>
  <si>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</si>
  <si>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</si>
  <si>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</si>
  <si>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</si>
  <si>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</si>
  <si>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</si>
  <si>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</si>
  <si>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</si>
  <si>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</si>
  <si>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</si>
  <si>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</si>
  <si>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</si>
  <si>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</si>
  <si>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</si>
  <si>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</si>
  <si>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</si>
  <si>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</si>
  <si>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</si>
  <si>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</si>
  <si>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</si>
  <si>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</si>
  <si>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</si>
  <si>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</si>
  <si>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</si>
  <si>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</si>
  <si>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</si>
  <si>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</si>
  <si>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</si>
  <si>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</si>
  <si>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</si>
  <si>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</si>
  <si>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</si>
  <si>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</si>
  <si>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</si>
  <si>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</si>
  <si>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</si>
  <si>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</si>
  <si>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</si>
  <si>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</si>
  <si>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</si>
  <si>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</si>
  <si>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</si>
  <si>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</si>
  <si>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</si>
  <si>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</si>
  <si>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</si>
  <si>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</si>
  <si>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</si>
  <si>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</si>
  <si>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</si>
  <si>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</si>
  <si>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</si>
  <si>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</si>
  <si>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</si>
  <si>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</si>
  <si>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</si>
  <si>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</si>
  <si>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</si>
  <si>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</si>
  <si>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</si>
  <si>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</si>
  <si>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</si>
  <si>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</si>
  <si>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</si>
  <si>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</si>
  <si>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</si>
  <si>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</si>
  <si>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</si>
  <si>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</si>
  <si>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</si>
  <si>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</si>
  <si>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</si>
  <si>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</si>
  <si>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</si>
  <si>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</si>
  <si>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</si>
  <si>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</si>
  <si>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</si>
  <si>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</si>
  <si>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</si>
  <si>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</si>
  <si>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</si>
  <si>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</si>
  <si>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</si>
  <si>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</si>
  <si>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</si>
  <si>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</si>
  <si>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</si>
  <si>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</si>
  <si>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</si>
  <si>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</si>
  <si>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</si>
  <si>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</si>
  <si>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</si>
  <si>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</si>
  <si>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</si>
  <si>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</si>
  <si>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</si>
  <si>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</si>
  <si>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</si>
  <si>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</si>
  <si>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</si>
  <si>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</si>
  <si>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</si>
  <si>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</si>
  <si>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</si>
  <si>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</si>
  <si>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</si>
  <si>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</si>
  <si>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</si>
  <si>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</si>
  <si>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</si>
  <si>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</si>
  <si>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</si>
  <si>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</si>
  <si>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</si>
  <si>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</si>
  <si>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</si>
  <si>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</si>
  <si>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</si>
  <si>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</si>
  <si>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</si>
  <si>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</si>
  <si>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</si>
  <si>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</si>
  <si>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</si>
  <si>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</si>
  <si>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</si>
  <si>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</si>
  <si>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</si>
  <si>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</si>
  <si>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</si>
  <si>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</si>
  <si>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</si>
  <si>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</si>
  <si>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</si>
  <si>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</si>
  <si>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</si>
  <si>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</si>
  <si>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</si>
  <si>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</si>
  <si>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</si>
  <si>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</si>
  <si>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</si>
  <si>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</si>
  <si>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</si>
  <si>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</si>
  <si>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</si>
  <si>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</si>
  <si>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</si>
  <si>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</si>
  <si>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</si>
  <si>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</si>
  <si>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</si>
  <si>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</si>
  <si>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</si>
  <si>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</si>
  <si>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</si>
  <si>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</si>
  <si>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</si>
  <si>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</si>
  <si>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</si>
  <si>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</si>
  <si>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</si>
  <si>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</si>
  <si>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</si>
  <si>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</si>
  <si>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</si>
  <si>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</si>
  <si>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</si>
  <si>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</si>
  <si>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</si>
  <si>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</si>
  <si>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</si>
  <si>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</si>
  <si>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</si>
  <si>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</si>
  <si>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</si>
  <si>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</si>
  <si>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</si>
  <si>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</si>
  <si>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</si>
  <si>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</si>
  <si>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</si>
  <si>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</si>
  <si>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</si>
  <si>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</si>
  <si>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</si>
  <si>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</si>
  <si>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</si>
  <si>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</si>
  <si>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</si>
  <si>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</si>
  <si>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</si>
  <si>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</si>
  <si>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</si>
  <si>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</si>
  <si>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</si>
  <si>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</si>
  <si>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</si>
  <si>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</si>
  <si>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</si>
  <si>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</si>
  <si>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</si>
  <si>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</si>
  <si>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</si>
  <si>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</si>
  <si>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</si>
  <si>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</si>
  <si>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</si>
  <si>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</si>
  <si>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</si>
  <si>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</si>
  <si>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</si>
  <si>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</si>
  <si>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</si>
  <si>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</si>
  <si>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</si>
  <si>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</si>
  <si>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</si>
  <si>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</si>
  <si>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</si>
  <si>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</si>
  <si>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</si>
  <si>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</si>
  <si>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</si>
  <si>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</si>
  <si>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</si>
  <si>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</si>
  <si>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</si>
  <si>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</si>
  <si>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</si>
  <si>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</si>
  <si>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</si>
  <si>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</si>
  <si>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</si>
  <si>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</si>
  <si>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</si>
  <si>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</si>
  <si>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</si>
  <si>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</si>
  <si>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</si>
  <si>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</si>
  <si>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</si>
  <si>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</si>
  <si>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</si>
  <si>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</si>
  <si>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</si>
  <si>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</si>
  <si>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</si>
  <si>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</si>
  <si>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</si>
  <si>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</si>
  <si>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</si>
  <si>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</si>
  <si>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</si>
  <si>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</si>
  <si>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</si>
  <si>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</si>
  <si>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</si>
  <si>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</si>
  <si>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</si>
  <si>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</si>
  <si>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</si>
  <si>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</si>
  <si>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</si>
  <si>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</si>
  <si>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</si>
  <si>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</si>
  <si>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</si>
  <si>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</si>
  <si>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</si>
  <si>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</si>
  <si>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</si>
  <si>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</si>
  <si>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</si>
  <si>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</si>
  <si>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</si>
  <si>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</si>
  <si>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</si>
  <si>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</si>
  <si>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</si>
  <si>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</si>
  <si>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</si>
  <si>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</si>
  <si>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</si>
  <si>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</si>
  <si>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</si>
  <si>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</si>
  <si>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</si>
  <si>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</si>
  <si>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</si>
  <si>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</si>
  <si>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</si>
  <si>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</si>
  <si>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</si>
  <si>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</si>
  <si>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</si>
  <si>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</si>
  <si>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</si>
  <si>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</si>
  <si>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</si>
  <si>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</si>
  <si>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</si>
  <si>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</si>
  <si>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</si>
  <si>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</si>
  <si>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</si>
  <si>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</si>
  <si>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</si>
  <si>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</si>
  <si>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</si>
  <si>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</si>
  <si>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</si>
  <si>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</si>
  <si>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</si>
  <si>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</si>
  <si>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</si>
  <si>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</si>
  <si>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</si>
  <si>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</si>
  <si>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</si>
  <si>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</si>
  <si>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</si>
  <si>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</si>
  <si>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</si>
  <si>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</si>
  <si>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</si>
  <si>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</si>
  <si>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</si>
  <si>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</si>
  <si>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</si>
  <si>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</si>
  <si>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</si>
  <si>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</si>
  <si>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</si>
  <si>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</si>
  <si>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</si>
  <si>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</si>
  <si>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</si>
  <si>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</si>
  <si>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</si>
  <si>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</si>
  <si>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</si>
  <si>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</si>
  <si>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</si>
  <si>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</si>
  <si>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</si>
  <si>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</si>
  <si>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</si>
  <si>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</si>
  <si>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</si>
  <si>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</si>
  <si>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</si>
  <si>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</si>
  <si>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</si>
  <si>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</si>
  <si>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</si>
  <si>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</si>
  <si>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</si>
  <si>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</si>
  <si>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</si>
  <si>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</si>
  <si>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</si>
  <si>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</si>
  <si>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</si>
  <si>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</si>
  <si>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</si>
  <si>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</si>
  <si>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</si>
  <si>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</si>
  <si>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</si>
  <si>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</si>
  <si>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</si>
  <si>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</si>
  <si>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</si>
  <si>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</si>
  <si>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</si>
  <si>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</si>
  <si>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</si>
  <si>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</si>
  <si>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</si>
  <si>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</si>
  <si>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</si>
  <si>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</si>
  <si>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</si>
  <si>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</si>
  <si>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</si>
  <si>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</si>
  <si>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</si>
  <si>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</si>
  <si>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</si>
  <si>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</si>
  <si>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</si>
  <si>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</si>
  <si>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</si>
  <si>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</si>
  <si>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</si>
  <si>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</si>
  <si>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</si>
  <si>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</si>
  <si>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</si>
  <si>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</si>
  <si>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</si>
  <si>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</si>
  <si>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</si>
  <si>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</si>
  <si>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</si>
  <si>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</si>
  <si>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</si>
  <si>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</si>
  <si>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</si>
  <si>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</si>
  <si>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</si>
  <si>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</si>
  <si>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</si>
  <si>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</si>
  <si>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</si>
  <si>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</si>
  <si>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</si>
  <si>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</si>
  <si>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</si>
  <si>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</si>
  <si>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</si>
  <si>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</si>
  <si>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</si>
  <si>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</si>
  <si>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</si>
  <si>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</si>
  <si>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</si>
  <si>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</si>
  <si>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</si>
  <si>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</si>
  <si>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</si>
  <si>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</si>
  <si>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</si>
  <si>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</si>
  <si>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</si>
  <si>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</si>
  <si>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</si>
  <si>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</si>
  <si>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</si>
  <si>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</si>
  <si>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</si>
  <si>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</si>
  <si>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</si>
  <si>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</si>
  <si>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</si>
  <si>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</si>
  <si>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</si>
  <si>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</si>
  <si>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</si>
  <si>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</si>
  <si>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</si>
  <si>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</si>
  <si>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</si>
  <si>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</si>
  <si>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</si>
  <si>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</si>
  <si>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</si>
  <si>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</si>
  <si>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</si>
  <si>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</si>
  <si>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</si>
  <si>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</si>
  <si>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</si>
  <si>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</si>
  <si>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</si>
  <si>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</si>
  <si>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</si>
  <si>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</si>
  <si>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</si>
  <si>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</si>
  <si>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</si>
  <si>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</si>
  <si>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</si>
  <si>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</si>
  <si>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</si>
  <si>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</si>
  <si>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</si>
  <si>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</si>
  <si>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</si>
  <si>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</si>
  <si>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</si>
  <si>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</si>
  <si>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</si>
  <si>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</si>
  <si>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</si>
  <si>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</si>
  <si>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</si>
  <si>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</si>
  <si>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</si>
  <si>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</si>
  <si>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</si>
  <si>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</si>
  <si>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</si>
  <si>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</si>
  <si>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</si>
  <si>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</si>
  <si>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</si>
  <si>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</si>
  <si>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</si>
  <si>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</si>
  <si>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</si>
  <si>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</si>
  <si>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</si>
  <si>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</si>
  <si>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</si>
  <si>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</si>
  <si>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</si>
  <si>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</si>
  <si>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</si>
  <si>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</si>
  <si>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</si>
  <si>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</si>
  <si>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</si>
  <si>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</si>
  <si>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</si>
  <si>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</si>
  <si>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</si>
  <si>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</si>
  <si>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</si>
  <si>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</si>
  <si>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</si>
  <si>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</si>
  <si>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</si>
  <si>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</si>
  <si>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</si>
  <si>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</si>
  <si>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</si>
  <si>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</si>
  <si>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</si>
  <si>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</si>
  <si>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</si>
  <si>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</si>
  <si>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</si>
  <si>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</si>
  <si>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</si>
  <si>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</si>
  <si>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</si>
  <si>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</si>
  <si>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</si>
  <si>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</si>
  <si>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</si>
  <si>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</si>
  <si>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</si>
  <si>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</si>
  <si>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</si>
  <si>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</si>
  <si>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</si>
  <si>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</si>
  <si>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</si>
  <si>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</si>
  <si>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</si>
  <si>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</si>
  <si>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</si>
  <si>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</si>
  <si>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</si>
  <si>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</si>
  <si>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</si>
  <si>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</si>
  <si>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</si>
  <si>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</si>
  <si>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</si>
  <si>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</si>
  <si>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</si>
  <si>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</si>
  <si>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</si>
  <si>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</si>
  <si>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</si>
  <si>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</si>
  <si>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</si>
  <si>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</si>
  <si>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</si>
  <si>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</si>
  <si>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</si>
  <si>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</si>
  <si>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</si>
  <si>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</si>
  <si>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</si>
  <si>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</si>
  <si>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</si>
  <si>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</si>
  <si>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</si>
  <si>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</si>
  <si>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</si>
  <si>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</si>
  <si>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</si>
  <si>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</si>
  <si>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</si>
  <si>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</si>
  <si>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</si>
  <si>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</si>
  <si>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</si>
  <si>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</si>
  <si>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</si>
  <si>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</si>
  <si>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</si>
  <si>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</si>
  <si>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</si>
  <si>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</si>
  <si>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</si>
  <si>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</si>
  <si>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</si>
  <si>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</si>
  <si>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</si>
  <si>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</si>
  <si>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</si>
  <si>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</si>
  <si>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</si>
  <si>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</si>
  <si>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</si>
  <si>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</si>
  <si>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</si>
  <si>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</si>
  <si>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</si>
  <si>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</si>
  <si>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</si>
  <si>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</si>
  <si>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</si>
  <si>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</si>
  <si>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</si>
  <si>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</si>
  <si>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</si>
  <si>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</si>
  <si>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</si>
  <si>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</si>
  <si>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</si>
  <si>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</si>
  <si>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</si>
  <si>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</si>
  <si>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</si>
  <si>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</si>
  <si>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</si>
  <si>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</si>
  <si>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</si>
  <si>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</si>
  <si>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</si>
  <si>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</si>
  <si>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</si>
  <si>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</si>
  <si>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</si>
  <si>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</si>
  <si>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</si>
  <si>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</si>
  <si>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</si>
  <si>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</si>
  <si>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</si>
  <si>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</si>
  <si>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</si>
  <si>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</si>
  <si>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</si>
  <si>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</si>
  <si>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</si>
  <si>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</si>
  <si>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</si>
  <si>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</si>
  <si>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</si>
  <si>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</si>
  <si>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</si>
  <si>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</si>
  <si>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</si>
  <si>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</si>
  <si>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</si>
  <si>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</si>
  <si>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</si>
  <si>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</si>
  <si>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</si>
  <si>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</si>
  <si>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</si>
  <si>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</si>
  <si>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</si>
  <si>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</si>
  <si>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</si>
  <si>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</si>
  <si>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</si>
  <si>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</si>
  <si>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</si>
  <si>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</si>
  <si>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</si>
  <si>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</si>
  <si>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</si>
  <si>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</si>
  <si>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</si>
  <si>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</si>
  <si>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</si>
  <si>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</si>
  <si>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</si>
  <si>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</si>
  <si>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</si>
  <si>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</si>
  <si>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</si>
  <si>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</si>
  <si>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</si>
  <si>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</si>
  <si>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</si>
  <si>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</si>
  <si>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</si>
  <si>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</si>
  <si>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</si>
  <si>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</si>
  <si>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</si>
  <si>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</si>
  <si>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</si>
  <si>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</si>
  <si>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</si>
  <si>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</si>
  <si>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</si>
  <si>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</si>
  <si>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</si>
  <si>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</si>
  <si>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</si>
  <si>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</si>
  <si>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</si>
  <si>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</si>
  <si>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</si>
  <si>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</si>
  <si>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</si>
  <si>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</si>
  <si>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</si>
  <si>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</si>
  <si>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</si>
  <si>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</si>
  <si>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</si>
  <si>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</si>
  <si>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</si>
  <si>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</si>
  <si>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</si>
  <si>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</si>
  <si>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</si>
  <si>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</si>
  <si>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</si>
  <si>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</si>
  <si>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</si>
  <si>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</si>
  <si>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</si>
  <si>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</si>
  <si>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</si>
  <si>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</si>
  <si>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</si>
  <si>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</si>
  <si>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</si>
  <si>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</si>
  <si>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</si>
  <si>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</si>
  <si>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</si>
  <si>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</si>
  <si>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</si>
  <si>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</si>
  <si>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</si>
  <si>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</si>
  <si>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</si>
  <si>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</si>
  <si>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</si>
  <si>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</si>
  <si>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</si>
  <si>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</si>
  <si>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</si>
  <si>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</si>
  <si>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</si>
  <si>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</si>
  <si>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</si>
  <si>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</si>
  <si>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</si>
  <si>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</si>
  <si>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</si>
  <si>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</si>
  <si>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</si>
  <si>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</si>
  <si>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</si>
  <si>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</si>
  <si>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</si>
  <si>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</si>
  <si>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</si>
  <si>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</si>
  <si>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</si>
  <si>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</si>
  <si>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</si>
  <si>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</si>
  <si>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</si>
  <si>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</si>
  <si>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</si>
  <si>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</si>
  <si>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</si>
  <si>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</si>
  <si>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</si>
  <si>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</si>
  <si>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</si>
  <si>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</si>
  <si>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</si>
  <si>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</si>
  <si>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</si>
  <si>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</si>
  <si>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</si>
  <si>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</si>
  <si>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</si>
  <si>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</si>
  <si>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</si>
  <si>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</si>
  <si>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</si>
  <si>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</si>
  <si>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</si>
  <si>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</si>
  <si>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</si>
  <si>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</si>
  <si>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</si>
  <si>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</si>
  <si>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</si>
  <si>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</si>
  <si>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</si>
  <si>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</si>
  <si>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</si>
  <si>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</si>
  <si>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</si>
  <si>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</si>
  <si>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</si>
  <si>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</si>
  <si>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</si>
  <si>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</si>
  <si>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</si>
  <si>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</si>
  <si>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</si>
  <si>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</si>
  <si>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</si>
  <si>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</si>
  <si>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</si>
  <si>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</si>
  <si>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</si>
  <si>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</si>
  <si>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</si>
  <si>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</si>
  <si>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</si>
  <si>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</si>
  <si>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</si>
  <si>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</si>
  <si>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</si>
  <si>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</si>
  <si>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</si>
  <si>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</si>
  <si>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</si>
  <si>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</si>
  <si>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</si>
  <si>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</si>
  <si>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</si>
  <si>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</si>
  <si>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</si>
  <si>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</si>
  <si>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</si>
  <si>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</si>
  <si>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</si>
  <si>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</si>
  <si>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</si>
  <si>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</si>
  <si>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</si>
  <si>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</si>
  <si>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</si>
  <si>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</si>
  <si>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</si>
  <si>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</si>
  <si>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</si>
  <si>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</si>
  <si>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</si>
  <si>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</si>
  <si>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</si>
  <si>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</si>
  <si>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</si>
  <si>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</si>
  <si>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</si>
  <si>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</si>
  <si>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</si>
  <si>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</si>
  <si>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</si>
  <si>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</si>
  <si>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</si>
  <si>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</si>
  <si>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</si>
  <si>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</si>
  <si>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</si>
  <si>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</si>
  <si>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</si>
  <si>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</si>
  <si>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</si>
  <si>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</si>
  <si>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</si>
  <si>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</si>
  <si>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</si>
  <si>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</si>
  <si>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</si>
  <si>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</si>
  <si>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</si>
  <si>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</si>
  <si>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</si>
  <si>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</si>
  <si>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</si>
  <si>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</si>
  <si>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</si>
  <si>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</si>
  <si>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</si>
  <si>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</si>
  <si>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</si>
  <si>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</si>
  <si>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</si>
  <si>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</si>
  <si>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</si>
  <si>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</si>
  <si>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</si>
  <si>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</si>
  <si>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</si>
  <si>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</si>
  <si>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</si>
  <si>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</si>
  <si>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</si>
  <si>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</si>
  <si>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</si>
  <si>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</si>
  <si>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</si>
  <si>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</si>
  <si>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</si>
  <si>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</si>
  <si>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</si>
  <si>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</si>
  <si>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</si>
  <si>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</si>
  <si>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</si>
  <si>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</si>
  <si>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</si>
  <si>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</si>
  <si>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</si>
  <si>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</si>
  <si>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</si>
  <si>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</si>
  <si>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</si>
  <si>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</si>
  <si>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</si>
  <si>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</si>
  <si>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</si>
  <si>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</si>
  <si>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</si>
  <si>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</si>
  <si>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</si>
  <si>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</si>
  <si>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</si>
  <si>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</si>
  <si>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</si>
  <si>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</si>
  <si>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</si>
  <si>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</si>
  <si>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</si>
  <si>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</si>
  <si>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</si>
  <si>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</si>
  <si>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</si>
  <si>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</si>
  <si>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</si>
  <si>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</si>
  <si>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</si>
  <si>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</si>
  <si>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</si>
  <si>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</si>
  <si>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</si>
  <si>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</si>
  <si>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</si>
  <si>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</si>
  <si>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</si>
  <si>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</si>
  <si>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</si>
  <si>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</si>
  <si>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</si>
  <si>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</si>
  <si>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</si>
  <si>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</si>
  <si>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</si>
  <si>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</si>
  <si>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</si>
  <si>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</si>
  <si>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</si>
  <si>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</si>
  <si>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</si>
  <si>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</si>
  <si>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</si>
  <si>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</si>
  <si>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</si>
  <si>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</si>
  <si>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</si>
  <si>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</si>
  <si>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</si>
  <si>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</si>
  <si>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</si>
  <si>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</si>
  <si>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</si>
  <si>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</si>
  <si>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</si>
  <si>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</si>
  <si>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</si>
  <si>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</si>
  <si>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</si>
  <si>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</si>
  <si>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</si>
  <si>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</si>
  <si>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</si>
  <si>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</si>
  <si>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</si>
  <si>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</si>
  <si>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</si>
  <si>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</si>
  <si>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</si>
  <si>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</si>
  <si>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</si>
  <si>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</si>
  <si>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</si>
  <si>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</si>
  <si>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</si>
  <si>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</si>
  <si>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</si>
  <si>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</si>
  <si>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</si>
  <si>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</si>
  <si>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</si>
  <si>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</si>
  <si>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</si>
  <si>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</si>
  <si>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</si>
  <si>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</si>
  <si>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</si>
  <si>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</si>
  <si>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</si>
  <si>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</si>
  <si>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</si>
  <si>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</si>
  <si>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</si>
  <si>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</si>
  <si>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</si>
  <si>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</si>
  <si>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</si>
  <si>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</si>
  <si>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</si>
  <si>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</si>
  <si>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</si>
  <si>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</si>
  <si>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</si>
  <si>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</si>
  <si>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</si>
  <si>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</si>
  <si>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</si>
  <si>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</si>
  <si>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</si>
  <si>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</si>
  <si>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</si>
  <si>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</si>
  <si>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</si>
  <si>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</si>
  <si>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</si>
  <si>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</si>
  <si>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</si>
  <si>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</si>
  <si>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</si>
  <si>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</si>
  <si>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</si>
  <si>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</si>
  <si>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</si>
  <si>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</si>
  <si>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</si>
  <si>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</si>
  <si>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</si>
  <si>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</si>
  <si>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</si>
  <si>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</si>
  <si>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</si>
  <si>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</si>
  <si>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</si>
  <si>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</si>
  <si>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</si>
  <si>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</si>
  <si>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</si>
  <si>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</si>
  <si>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</si>
  <si>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</si>
  <si>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</si>
  <si>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</si>
  <si>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</si>
  <si>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</si>
  <si>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</si>
  <si>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</si>
  <si>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</si>
  <si>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</si>
  <si>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</si>
  <si>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</si>
  <si>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</si>
  <si>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</si>
  <si>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</si>
  <si>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</si>
  <si>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</si>
  <si>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</si>
  <si>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</si>
  <si>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</si>
  <si>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</si>
  <si>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</si>
  <si>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</si>
  <si>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</si>
  <si>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</si>
  <si>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</si>
  <si>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</si>
  <si>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</si>
  <si>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</si>
  <si>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</si>
  <si>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</si>
  <si>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</si>
  <si>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</si>
  <si>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</si>
  <si>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</si>
  <si>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</si>
  <si>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</si>
  <si>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</si>
  <si>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</si>
  <si>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</si>
  <si>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</si>
  <si>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</si>
  <si>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</si>
  <si>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</si>
  <si>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</si>
  <si>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</si>
  <si>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</si>
  <si>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</si>
  <si>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</si>
  <si>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</si>
  <si>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</si>
  <si>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</si>
  <si>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</si>
  <si>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</si>
  <si>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</si>
  <si>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</si>
  <si>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</si>
  <si>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</si>
  <si>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</si>
  <si>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</si>
  <si>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</si>
  <si>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</si>
  <si>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</si>
  <si>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</si>
  <si>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</si>
  <si>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</si>
  <si>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</si>
  <si>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</si>
  <si>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</si>
  <si>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</si>
  <si>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</si>
  <si>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</si>
  <si>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</si>
  <si>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</si>
  <si>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</si>
  <si>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</si>
  <si>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</si>
  <si>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</si>
  <si>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</si>
  <si>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</si>
  <si>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</si>
  <si>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</si>
  <si>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</si>
  <si>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</si>
  <si>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</si>
  <si>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</si>
  <si>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</si>
  <si>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</si>
  <si>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</si>
  <si>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</si>
  <si>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</si>
  <si>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</si>
  <si>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</si>
  <si>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</si>
  <si>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</si>
  <si>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</si>
  <si>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</si>
  <si>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</si>
  <si>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</si>
  <si>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</si>
  <si>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</si>
  <si>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</si>
  <si>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</si>
  <si>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</si>
  <si>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</si>
  <si>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</si>
  <si>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</si>
  <si>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</si>
  <si>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</si>
  <si>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</si>
  <si>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</si>
  <si>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</si>
  <si>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</si>
  <si>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</si>
  <si>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</si>
  <si>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</si>
  <si>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</si>
  <si>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</si>
  <si>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</si>
  <si>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</si>
  <si>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</si>
  <si>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</si>
  <si>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</si>
  <si>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</si>
  <si>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</si>
  <si>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</si>
  <si>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</si>
  <si>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</si>
  <si>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</si>
  <si>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</si>
  <si>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</si>
  <si>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</si>
  <si>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</si>
  <si>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</si>
  <si>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</si>
  <si>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</si>
  <si>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</si>
  <si>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</si>
  <si>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</si>
  <si>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</si>
  <si>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</si>
  <si>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</si>
  <si>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</si>
  <si>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</si>
  <si>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</si>
  <si>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</si>
  <si>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</si>
  <si>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</si>
  <si>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</si>
  <si>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</si>
  <si>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</si>
  <si>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</si>
  <si>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</si>
  <si>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</si>
  <si>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</si>
  <si>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</si>
  <si>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</si>
  <si>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</si>
  <si>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</si>
  <si>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</si>
  <si>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</si>
  <si>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</si>
  <si>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</si>
  <si>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</si>
  <si>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</si>
  <si>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</si>
  <si>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</si>
  <si>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</si>
  <si>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</si>
  <si>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</si>
  <si>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</si>
  <si>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</si>
  <si>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</si>
  <si>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</si>
  <si>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</si>
  <si>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</si>
  <si>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</si>
  <si>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</si>
  <si>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</si>
  <si>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</si>
  <si>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</si>
  <si>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</si>
  <si>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</si>
  <si>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</si>
  <si>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</si>
  <si>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</si>
  <si>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</si>
  <si>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</si>
  <si>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</si>
  <si>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</si>
  <si>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</si>
  <si>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</si>
  <si>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</si>
  <si>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</si>
  <si>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</si>
  <si>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</si>
  <si>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</si>
  <si>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</si>
  <si>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</si>
  <si>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</si>
  <si>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</si>
  <si>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</si>
  <si>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</si>
  <si>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</si>
  <si>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</si>
  <si>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</si>
  <si>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</si>
  <si>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</si>
  <si>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</si>
  <si>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</si>
  <si>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</si>
  <si>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</si>
  <si>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</si>
  <si>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</si>
  <si>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</si>
  <si>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</si>
  <si>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</si>
  <si>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</si>
  <si>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</si>
  <si>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</si>
  <si>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</si>
  <si>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</si>
  <si>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</si>
  <si>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</si>
  <si>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</si>
  <si>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</si>
  <si>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</si>
  <si>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</si>
  <si>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</si>
  <si>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</si>
  <si>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</si>
  <si>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</si>
  <si>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</si>
  <si>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</si>
  <si>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</si>
  <si>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</si>
  <si>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</si>
  <si>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</si>
  <si>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</si>
  <si>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</si>
  <si>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</si>
  <si>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</si>
  <si>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</si>
  <si>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</si>
  <si>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</si>
  <si>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</si>
  <si>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</si>
  <si>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</si>
  <si>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</si>
  <si>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</si>
  <si>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</si>
  <si>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</si>
  <si>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</si>
  <si>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</si>
  <si>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</si>
  <si>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</si>
  <si>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</si>
  <si>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</si>
  <si>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</si>
  <si>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</si>
  <si>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</si>
  <si>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</si>
  <si>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</si>
  <si>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</si>
  <si>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</si>
  <si>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</si>
  <si>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</si>
  <si>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</si>
  <si>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</si>
  <si>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</si>
  <si>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</si>
  <si>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</si>
  <si>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</si>
  <si>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</si>
  <si>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</si>
  <si>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</si>
  <si>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</si>
  <si>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</si>
  <si>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</si>
  <si>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</si>
  <si>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</si>
  <si>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</si>
  <si>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</si>
  <si>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</si>
  <si>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</si>
  <si>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</si>
  <si>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</si>
  <si>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</si>
  <si>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</si>
  <si>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</si>
  <si>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</si>
  <si>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</si>
  <si>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</si>
  <si>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</si>
  <si>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</si>
  <si>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</si>
  <si>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</si>
  <si>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</si>
  <si>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</si>
  <si>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</si>
  <si>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</si>
  <si>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</si>
  <si>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</si>
  <si>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</si>
  <si>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</si>
  <si>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</si>
  <si>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</si>
  <si>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</si>
  <si>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</si>
  <si>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</si>
  <si>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</si>
  <si>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</si>
  <si>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</si>
  <si>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</si>
  <si>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</si>
  <si>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</si>
  <si>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</si>
  <si>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</si>
  <si>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</si>
  <si>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</si>
  <si>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</si>
  <si>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</si>
  <si>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</si>
  <si>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</si>
  <si>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</si>
  <si>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</si>
  <si>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</si>
  <si>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</si>
  <si>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</si>
  <si>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</si>
  <si>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</si>
  <si>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</si>
  <si>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</si>
  <si>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</si>
  <si>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</si>
  <si>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</si>
  <si>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</si>
  <si>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</si>
  <si>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</si>
  <si>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</si>
  <si>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</si>
  <si>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</si>
  <si>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</si>
  <si>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</si>
  <si>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</si>
  <si>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</si>
  <si>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</si>
  <si>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</si>
  <si>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</si>
  <si>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</si>
  <si>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</si>
  <si>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</si>
  <si>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</si>
  <si>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</si>
  <si>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</si>
  <si>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</si>
  <si>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</si>
  <si>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</si>
  <si>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</si>
  <si>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</si>
  <si>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</si>
  <si>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</si>
  <si>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</si>
  <si>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</si>
  <si>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</si>
  <si>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</si>
  <si>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</si>
  <si>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</si>
  <si>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</si>
  <si>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</si>
  <si>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</si>
  <si>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</si>
  <si>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</si>
  <si>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</si>
  <si>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</si>
  <si>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</si>
  <si>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</si>
  <si>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</si>
  <si>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</si>
  <si>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</si>
  <si>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</si>
  <si>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</si>
  <si>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</si>
  <si>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</si>
  <si>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</si>
  <si>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</si>
  <si>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</si>
  <si>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</si>
  <si>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</si>
  <si>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</si>
  <si>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</si>
  <si>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</si>
  <si>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</si>
  <si>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</si>
  <si>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</si>
  <si>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</si>
  <si>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</si>
  <si>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</si>
  <si>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</si>
  <si>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</si>
  <si>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</si>
  <si>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</si>
  <si>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</si>
  <si>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</si>
  <si>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</si>
  <si>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</si>
  <si>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</si>
  <si>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</si>
  <si>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</si>
  <si>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</si>
  <si>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</si>
  <si>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</si>
  <si>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</si>
  <si>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</si>
  <si>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</si>
  <si>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</si>
  <si>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</si>
  <si>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</si>
  <si>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</si>
  <si>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</si>
  <si>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</si>
  <si>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</si>
  <si>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</si>
  <si>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</si>
  <si>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</si>
  <si>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</si>
  <si>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</si>
  <si>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</si>
  <si>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</si>
  <si>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</si>
  <si>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</si>
  <si>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</si>
  <si>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</si>
  <si>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</si>
  <si>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</si>
  <si>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</si>
  <si>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</si>
  <si>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</si>
  <si>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</si>
  <si>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</si>
  <si>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</si>
  <si>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</si>
  <si>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</si>
  <si>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</si>
  <si>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</si>
  <si>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</si>
  <si>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</si>
  <si>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</si>
  <si>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</si>
  <si>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</si>
  <si>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</si>
  <si>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</si>
  <si>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</si>
  <si>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</si>
  <si>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</si>
  <si>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</si>
  <si>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</si>
  <si>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</si>
  <si>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</si>
  <si>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</si>
  <si>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</si>
  <si>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</si>
  <si>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</si>
  <si>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</si>
  <si>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</si>
  <si>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</si>
  <si>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</si>
  <si>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</si>
  <si>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</si>
  <si>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</si>
  <si>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</si>
  <si>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</si>
  <si>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</si>
  <si>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</si>
  <si>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</si>
  <si>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</si>
  <si>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</si>
  <si>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</si>
  <si>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</si>
  <si>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</si>
  <si>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</si>
  <si>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</si>
  <si>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</si>
  <si>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</si>
  <si>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</si>
  <si>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</si>
  <si>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</si>
  <si>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</si>
  <si>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</si>
  <si>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</si>
  <si>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</si>
  <si>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</si>
  <si>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</si>
  <si>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</si>
  <si>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</si>
  <si>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</si>
  <si>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</si>
  <si>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</si>
  <si>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</si>
  <si>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</si>
  <si>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</si>
  <si>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</si>
  <si>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</si>
  <si>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</si>
  <si>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</si>
  <si>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</si>
  <si>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</si>
  <si>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</si>
  <si>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</si>
  <si>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</si>
  <si>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</si>
  <si>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</si>
  <si>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</si>
  <si>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</si>
  <si>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</si>
  <si>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</si>
  <si>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</si>
  <si>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</si>
  <si>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</si>
  <si>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</si>
  <si>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</si>
  <si>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</si>
  <si>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</si>
  <si>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</si>
  <si>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</si>
  <si>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</si>
  <si>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</si>
  <si>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</si>
  <si>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</si>
  <si>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</si>
  <si>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</si>
  <si>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</si>
  <si>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</si>
  <si>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</si>
  <si>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</si>
  <si>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</si>
  <si>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</si>
  <si>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</si>
  <si>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</si>
  <si>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</si>
  <si>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</si>
  <si>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</si>
  <si>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</si>
  <si>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</si>
  <si>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</si>
  <si>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</si>
  <si>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</si>
  <si>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</si>
  <si>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</si>
  <si>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</si>
  <si>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</si>
  <si>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</si>
  <si>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</si>
  <si>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</si>
  <si>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</si>
  <si>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</si>
  <si>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</si>
  <si>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</si>
  <si>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</si>
  <si>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</si>
  <si>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</si>
  <si>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</si>
  <si>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</si>
  <si>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</si>
  <si>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</si>
  <si>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</si>
  <si>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</si>
  <si>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</si>
  <si>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</si>
  <si>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</si>
  <si>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</si>
  <si>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</si>
  <si>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</si>
  <si>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</si>
  <si>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</si>
  <si>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</si>
  <si>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</si>
  <si>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</si>
  <si>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</si>
  <si>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</si>
  <si>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</si>
  <si>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</si>
  <si>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</si>
  <si>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</si>
  <si>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</si>
  <si>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</si>
  <si>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</si>
  <si>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</si>
  <si>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</si>
  <si>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</si>
  <si>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</si>
  <si>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</si>
  <si>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</si>
  <si>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</si>
  <si>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</si>
  <si>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</si>
  <si>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</si>
  <si>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</si>
  <si>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</si>
  <si>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</si>
  <si>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</si>
  <si>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</si>
  <si>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</si>
  <si>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</si>
  <si>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</si>
  <si>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</si>
  <si>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</si>
  <si>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</si>
  <si>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</si>
  <si>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</si>
  <si>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</si>
  <si>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</si>
  <si>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</si>
  <si>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</si>
  <si>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</si>
  <si>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</si>
  <si>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</si>
  <si>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</si>
  <si>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</si>
  <si>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</si>
  <si>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</si>
  <si>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</si>
  <si>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</si>
  <si>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</si>
  <si>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</si>
  <si>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</si>
  <si>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</si>
  <si>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</si>
  <si>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</si>
  <si>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</si>
  <si>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</si>
  <si>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</si>
  <si>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</si>
  <si>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</si>
  <si>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</si>
  <si>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</si>
  <si>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</si>
  <si>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</si>
  <si>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</si>
  <si>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</si>
  <si>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</si>
  <si>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</si>
  <si>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</si>
  <si>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</si>
  <si>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</si>
  <si>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</si>
  <si>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</si>
  <si>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</si>
  <si>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</si>
  <si>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</si>
  <si>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</si>
  <si>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</si>
  <si>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</si>
  <si>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</si>
  <si>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</si>
  <si>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</si>
  <si>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</si>
  <si>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</si>
  <si>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</si>
  <si>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</si>
  <si>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</si>
  <si>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</si>
  <si>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</si>
  <si>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</si>
  <si>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</si>
  <si>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</si>
  <si>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</si>
  <si>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</si>
  <si>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</si>
  <si>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</si>
  <si>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</si>
  <si>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</si>
  <si>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</si>
  <si>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</si>
  <si>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</si>
  <si>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</si>
  <si>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</si>
  <si>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</si>
  <si>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</si>
  <si>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</si>
  <si>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</si>
  <si>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</si>
  <si>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</si>
  <si>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</si>
  <si>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</si>
  <si>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</si>
  <si>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</si>
  <si>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</si>
  <si>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</si>
  <si>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</si>
  <si>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</si>
  <si>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</si>
  <si>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</si>
  <si>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</si>
  <si>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</si>
  <si>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</si>
  <si>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</si>
  <si>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</si>
  <si>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</si>
  <si>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</si>
  <si>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</si>
  <si>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</si>
  <si>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</si>
  <si>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</si>
  <si>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</si>
  <si>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</si>
  <si>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</si>
  <si>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</si>
  <si>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</si>
  <si>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</si>
  <si>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</si>
  <si>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</si>
  <si>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</si>
  <si>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</si>
  <si>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</si>
  <si>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</si>
  <si>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</si>
  <si>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</si>
  <si>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</si>
  <si>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</si>
  <si>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</si>
  <si>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</si>
  <si>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</si>
  <si>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</si>
  <si>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</si>
  <si>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</si>
  <si>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</si>
  <si>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</si>
  <si>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</si>
  <si>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</si>
  <si>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</si>
  <si>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</si>
  <si>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</si>
  <si>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</si>
  <si>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</si>
  <si>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</si>
  <si>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</si>
  <si>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</si>
  <si>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</si>
  <si>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</si>
  <si>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</si>
  <si>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</si>
  <si>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</si>
  <si>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</si>
  <si>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</si>
  <si>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</si>
  <si>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</si>
  <si>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</si>
  <si>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</si>
  <si>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</si>
  <si>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</si>
  <si>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</si>
  <si>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</si>
  <si>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</si>
  <si>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</si>
  <si>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</si>
  <si>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</si>
  <si>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</si>
  <si>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</si>
  <si>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</si>
  <si>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</si>
  <si>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</si>
  <si>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</si>
  <si>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</si>
  <si>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</si>
  <si>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</si>
  <si>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</si>
  <si>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</si>
  <si>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</si>
  <si>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</si>
  <si>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</si>
  <si>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</si>
  <si>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</si>
  <si>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</si>
  <si>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</si>
  <si>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</si>
  <si>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</si>
  <si>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</si>
  <si>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</si>
  <si>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</si>
  <si>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</si>
  <si>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</si>
  <si>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</si>
  <si>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</si>
  <si>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</si>
  <si>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</si>
  <si>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</si>
  <si>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</si>
  <si>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</si>
  <si>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</si>
  <si>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</si>
  <si>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</si>
  <si>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</si>
  <si>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</si>
  <si>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</si>
  <si>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</si>
  <si>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</si>
  <si>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</si>
  <si>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</si>
  <si>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</si>
  <si>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</si>
  <si>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</si>
  <si>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</si>
  <si>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</si>
  <si>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</si>
  <si>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</si>
  <si>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</si>
  <si>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</si>
  <si>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</si>
  <si>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</si>
  <si>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</si>
  <si>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</si>
  <si>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</si>
  <si>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</si>
  <si>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</si>
  <si>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</si>
  <si>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</si>
  <si>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</si>
  <si>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</si>
  <si>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</si>
  <si>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</si>
  <si>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</si>
  <si>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</si>
  <si>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</si>
  <si>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</si>
  <si>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</si>
  <si>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</si>
  <si>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</si>
  <si>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</si>
  <si>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</si>
  <si>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</si>
  <si>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</si>
  <si>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</si>
  <si>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</si>
  <si>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</si>
  <si>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</si>
  <si>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</si>
  <si>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</si>
  <si>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</si>
  <si>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</si>
  <si>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</si>
  <si>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</si>
  <si>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</si>
  <si>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</si>
  <si>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</si>
  <si>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</si>
  <si>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</si>
  <si>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</si>
  <si>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</si>
  <si>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</si>
  <si>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</si>
  <si>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</si>
  <si>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</si>
  <si>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</si>
  <si>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</si>
  <si>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</si>
  <si>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</si>
  <si>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</si>
  <si>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</si>
  <si>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</si>
  <si>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</si>
  <si>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</si>
  <si>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</si>
  <si>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</si>
  <si>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</si>
  <si>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</si>
  <si>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</si>
  <si>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</si>
  <si>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</si>
  <si>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</si>
  <si>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</si>
  <si>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</si>
  <si>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</si>
  <si>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</si>
  <si>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</si>
  <si>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</si>
  <si>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</si>
  <si>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</si>
  <si>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</si>
  <si>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</si>
  <si>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</si>
  <si>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</si>
  <si>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</si>
  <si>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</si>
  <si>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</si>
  <si>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</si>
  <si>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</si>
  <si>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</si>
  <si>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</si>
  <si>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</si>
  <si>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</si>
  <si>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</si>
  <si>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</si>
  <si>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</si>
  <si>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</si>
  <si>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</si>
  <si>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</si>
  <si>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</si>
  <si>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</si>
  <si>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</si>
  <si>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</si>
  <si>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</si>
  <si>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</si>
  <si>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</si>
  <si>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</si>
  <si>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</si>
  <si>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</si>
  <si>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</si>
  <si>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</si>
  <si>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</si>
  <si>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</si>
  <si>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</si>
  <si>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</si>
  <si>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</si>
  <si>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</si>
  <si>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</si>
  <si>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</si>
  <si>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</si>
  <si>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</si>
  <si>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</si>
  <si>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</si>
  <si>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</si>
  <si>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</si>
  <si>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</si>
  <si>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</si>
  <si>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</si>
  <si>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</si>
  <si>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</si>
  <si>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</si>
  <si>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</si>
  <si>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</si>
  <si>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</si>
  <si>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</si>
  <si>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</si>
  <si>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</si>
  <si>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</si>
  <si>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</si>
  <si>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</si>
  <si>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</si>
  <si>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</si>
  <si>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</si>
  <si>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</si>
  <si>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</si>
  <si>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</si>
  <si>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</si>
  <si>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</si>
  <si>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</si>
  <si>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</si>
  <si>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</si>
  <si>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</si>
  <si>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</si>
  <si>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</si>
  <si>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</si>
  <si>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</si>
  <si>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</si>
  <si>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</si>
  <si>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</si>
  <si>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</si>
  <si>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</si>
  <si>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</si>
  <si>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</si>
  <si>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</si>
  <si>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</si>
  <si>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</si>
  <si>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</si>
  <si>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</si>
  <si>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</si>
  <si>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</si>
  <si>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</si>
  <si>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</si>
  <si>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</si>
  <si>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</si>
  <si>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</si>
  <si>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</si>
  <si>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</si>
  <si>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</si>
  <si>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</si>
  <si>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</si>
  <si>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</si>
  <si>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</si>
  <si>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</si>
  <si>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</si>
  <si>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</si>
  <si>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</si>
  <si>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</si>
  <si>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</si>
  <si>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</si>
  <si>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</si>
  <si>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</si>
  <si>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</si>
  <si>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</si>
  <si>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</si>
  <si>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</si>
  <si>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</si>
  <si>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</si>
  <si>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</si>
  <si>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</si>
  <si>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</si>
  <si>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</si>
  <si>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</si>
  <si>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</si>
  <si>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</si>
  <si>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</si>
  <si>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</si>
  <si>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</si>
  <si>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</si>
  <si>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</si>
  <si>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</si>
  <si>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</si>
  <si>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</si>
  <si>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</si>
  <si>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</si>
  <si>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</si>
  <si>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</si>
  <si>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</si>
  <si>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</si>
  <si>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</si>
  <si>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</si>
  <si>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</si>
  <si>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</si>
  <si>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</si>
  <si>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</si>
  <si>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</si>
  <si>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</si>
  <si>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</si>
  <si>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</si>
  <si>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</si>
  <si>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</si>
  <si>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</si>
  <si>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</si>
  <si>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</si>
  <si>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</si>
  <si>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</si>
  <si>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</si>
  <si>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</si>
  <si>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</si>
  <si>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</si>
  <si>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</si>
  <si>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</si>
  <si>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</si>
  <si>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</si>
  <si>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</si>
  <si>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</si>
  <si>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</si>
  <si>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</si>
  <si>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</si>
  <si>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</si>
  <si>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</si>
  <si>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</si>
  <si>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</si>
  <si>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</si>
  <si>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</si>
  <si>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</si>
  <si>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</si>
  <si>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</si>
  <si>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</si>
  <si>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</si>
  <si>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</si>
  <si>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</si>
  <si>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</si>
  <si>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</si>
  <si>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</si>
  <si>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</si>
  <si>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</si>
  <si>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</si>
  <si>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</si>
  <si>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</si>
  <si>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</si>
  <si>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</si>
  <si>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</si>
  <si>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</si>
  <si>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</si>
  <si>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</si>
  <si>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</si>
  <si>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</si>
  <si>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</si>
  <si>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</si>
  <si>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</si>
  <si>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</si>
  <si>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</si>
  <si>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</si>
  <si>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</si>
  <si>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</si>
  <si>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</si>
  <si>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</si>
  <si>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</si>
  <si>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</si>
  <si>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</si>
  <si>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</si>
  <si>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</si>
  <si>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</si>
  <si>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</si>
  <si>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</si>
  <si>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</si>
  <si>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</si>
  <si>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</si>
  <si>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</si>
  <si>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</si>
  <si>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</si>
  <si>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</si>
  <si>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</si>
  <si>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</si>
  <si>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</si>
  <si>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</si>
  <si>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</si>
  <si>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</si>
  <si>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</si>
  <si>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</si>
  <si>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</si>
  <si>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</si>
  <si>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</si>
  <si>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</si>
  <si>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</si>
  <si>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</si>
  <si>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</si>
  <si>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</si>
  <si>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</si>
  <si>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</si>
  <si>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</si>
  <si>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</si>
  <si>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</si>
  <si>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</si>
  <si>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</si>
  <si>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</si>
  <si>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</si>
  <si>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</si>
  <si>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</si>
  <si>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</si>
  <si>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</si>
  <si>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</si>
  <si>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</si>
  <si>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</si>
  <si>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</si>
  <si>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</si>
  <si>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</si>
  <si>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</si>
  <si>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</si>
  <si>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</si>
  <si>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</si>
  <si>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</si>
  <si>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</si>
  <si>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</si>
  <si>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</si>
  <si>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</si>
  <si>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</si>
  <si>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</si>
  <si>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</si>
  <si>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</si>
  <si>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</si>
  <si>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</si>
  <si>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</si>
  <si>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</si>
  <si>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</si>
  <si>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</si>
  <si>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</si>
  <si>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</si>
  <si>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</si>
  <si>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</si>
  <si>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</si>
  <si>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</si>
  <si>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</si>
  <si>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</si>
  <si>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</si>
  <si>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</si>
  <si>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</si>
  <si>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</si>
  <si>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</si>
  <si>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</si>
  <si>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</si>
  <si>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</si>
  <si>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</si>
  <si>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</si>
  <si>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</si>
  <si>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</si>
  <si>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</si>
  <si>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</si>
  <si>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</si>
  <si>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</si>
  <si>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</si>
  <si>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</si>
  <si>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</si>
  <si>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</si>
  <si>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</si>
  <si>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</si>
  <si>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</si>
  <si>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</si>
  <si>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</si>
  <si>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</si>
  <si>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</si>
  <si>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</si>
  <si>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</si>
  <si>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</si>
  <si>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</si>
  <si>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</si>
  <si>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</si>
  <si>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</si>
  <si>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</si>
  <si>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</si>
  <si>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</si>
  <si>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</si>
  <si>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</si>
  <si>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</si>
  <si>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</si>
  <si>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</si>
  <si>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</si>
  <si>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</si>
  <si>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</si>
  <si>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</si>
  <si>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</si>
  <si>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</si>
  <si>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</si>
  <si>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</si>
  <si>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</si>
  <si>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</si>
  <si>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</si>
  <si>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</si>
  <si>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</si>
  <si>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</si>
  <si>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</si>
  <si>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</si>
  <si>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</si>
  <si>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</si>
  <si>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</si>
  <si>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</si>
  <si>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</si>
  <si>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</si>
  <si>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</si>
  <si>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</si>
  <si>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</si>
  <si>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</si>
  <si>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</si>
  <si>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</si>
  <si>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</si>
  <si>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</si>
  <si>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</si>
  <si>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</si>
  <si>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</si>
  <si>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</si>
  <si>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</si>
  <si>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</si>
  <si>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</si>
  <si>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</si>
  <si>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</si>
  <si>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</si>
  <si>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</si>
  <si>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</si>
  <si>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</si>
  <si>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</si>
  <si>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</si>
  <si>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</si>
  <si>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</si>
  <si>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</si>
  <si>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</si>
  <si>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</si>
  <si>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</si>
  <si>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</si>
  <si>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</si>
  <si>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</si>
  <si>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</si>
  <si>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</si>
  <si>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</si>
  <si>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</si>
  <si>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</si>
  <si>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</si>
  <si>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</si>
  <si>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</si>
  <si>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</si>
  <si>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</si>
  <si>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</si>
  <si>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</si>
  <si>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</si>
  <si>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</si>
  <si>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</si>
  <si>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</si>
  <si>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</si>
  <si>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</si>
  <si>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</si>
  <si>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</si>
  <si>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</si>
  <si>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</si>
  <si>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</si>
  <si>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</si>
  <si>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</si>
  <si>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</si>
  <si>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</si>
  <si>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</si>
  <si>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</si>
  <si>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</si>
  <si>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</si>
  <si>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</si>
  <si>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</si>
  <si>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</si>
  <si>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</si>
  <si>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</si>
  <si>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</si>
  <si>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</si>
  <si>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</si>
  <si>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</si>
  <si>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</si>
  <si>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</si>
  <si>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</si>
  <si>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</si>
  <si>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</si>
  <si>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</si>
  <si>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</si>
  <si>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</si>
  <si>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</si>
  <si>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</si>
  <si>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</si>
  <si>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</si>
  <si>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</si>
  <si>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</si>
  <si>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</si>
  <si>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</si>
  <si>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</si>
  <si>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</si>
  <si>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</si>
  <si>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</si>
  <si>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</si>
  <si>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</si>
  <si>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</si>
  <si>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</si>
  <si>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</si>
  <si>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</si>
  <si>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</si>
  <si>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</si>
  <si>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</si>
  <si>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</si>
  <si>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</si>
  <si>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</si>
  <si>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</si>
  <si>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</si>
  <si>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</si>
  <si>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</si>
  <si>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</si>
  <si>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</si>
  <si>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</si>
  <si>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</si>
  <si>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</si>
  <si>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</si>
  <si>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</si>
  <si>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</si>
  <si>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</si>
  <si>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</si>
  <si>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</si>
  <si>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</si>
  <si>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</si>
  <si>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</si>
  <si>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</si>
  <si>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</si>
  <si>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</si>
  <si>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</si>
  <si>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</si>
  <si>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</si>
  <si>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</si>
  <si>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</si>
  <si>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</si>
  <si>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</si>
  <si>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</si>
  <si>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</si>
  <si>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</si>
  <si>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</si>
  <si>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</si>
  <si>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</si>
  <si>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</si>
  <si>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</si>
  <si>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</si>
  <si>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</si>
  <si>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</si>
  <si>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</si>
  <si>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</si>
  <si>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</si>
  <si>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</si>
  <si>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</si>
  <si>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</si>
  <si>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</si>
  <si>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</si>
  <si>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</si>
  <si>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</si>
  <si>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</si>
  <si>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</si>
  <si>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</si>
  <si>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</si>
  <si>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</si>
  <si>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</si>
  <si>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</si>
  <si>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</si>
  <si>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</si>
  <si>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</si>
  <si>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</si>
  <si>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</si>
  <si>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</si>
  <si>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</si>
  <si>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</si>
  <si>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</si>
  <si>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</si>
  <si>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</si>
  <si>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</si>
  <si>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</si>
  <si>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</si>
  <si>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</si>
  <si>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</si>
  <si>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</si>
  <si>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</si>
  <si>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</si>
  <si>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</si>
  <si>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</si>
  <si>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</si>
  <si>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</si>
  <si>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</si>
  <si>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</si>
  <si>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</si>
  <si>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</si>
  <si>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</si>
  <si>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</si>
  <si>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</si>
  <si>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</si>
  <si>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</si>
  <si>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</si>
  <si>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</si>
  <si>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</si>
  <si>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</si>
  <si>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</si>
  <si>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</si>
  <si>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</si>
  <si>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</si>
  <si>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</si>
  <si>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</si>
  <si>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</si>
  <si>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</si>
  <si>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</si>
  <si>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</si>
  <si>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</si>
  <si>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</si>
  <si>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</si>
  <si>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</si>
  <si>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</si>
  <si>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</si>
  <si>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</si>
  <si>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</si>
  <si>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</si>
  <si>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</si>
  <si>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</si>
  <si>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</si>
  <si>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</si>
  <si>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</si>
  <si>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</si>
  <si>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</si>
  <si>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</si>
  <si>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</si>
  <si>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</si>
  <si>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</si>
  <si>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</si>
  <si>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</si>
  <si>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</si>
  <si>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</si>
  <si>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</si>
  <si>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</si>
  <si>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</si>
  <si>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</si>
  <si>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</si>
  <si>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</si>
  <si>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</si>
  <si>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</si>
  <si>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</si>
  <si>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</si>
  <si>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</si>
  <si>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</si>
  <si>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</si>
  <si>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</si>
  <si>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</si>
  <si>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</si>
  <si>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</si>
  <si>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</si>
  <si>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</si>
  <si>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</si>
  <si>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</si>
  <si>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</si>
  <si>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</si>
  <si>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</si>
  <si>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</si>
  <si>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</si>
  <si>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</si>
  <si>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</si>
  <si>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</si>
  <si>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</si>
  <si>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</si>
  <si>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</si>
  <si>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</si>
  <si>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</si>
  <si>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</si>
  <si>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</si>
  <si>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</si>
  <si>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</si>
  <si>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</si>
  <si>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</si>
  <si>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</si>
  <si>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</si>
  <si>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</si>
  <si>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</si>
  <si>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</si>
  <si>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</si>
  <si>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</si>
  <si>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</si>
  <si>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</si>
  <si>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</si>
  <si>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</si>
  <si>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</si>
  <si>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</si>
  <si>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</si>
  <si>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</si>
  <si>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</si>
  <si>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</si>
  <si>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</si>
  <si>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</si>
  <si>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</si>
  <si>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</si>
  <si>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</si>
  <si>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</si>
  <si>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</si>
  <si>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</si>
  <si>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</si>
  <si>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</si>
  <si>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</si>
  <si>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</si>
  <si>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</si>
  <si>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</si>
  <si>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</si>
  <si>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</si>
  <si>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</si>
  <si>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</si>
  <si>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</si>
  <si>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</si>
  <si>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</si>
  <si>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</si>
  <si>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</si>
  <si>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</si>
  <si>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</si>
  <si>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</si>
  <si>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</si>
  <si>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</si>
  <si>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</si>
  <si>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</si>
  <si>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</si>
  <si>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</si>
  <si>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</si>
  <si>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</si>
  <si>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</si>
  <si>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</si>
  <si>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</si>
  <si>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</si>
  <si>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</si>
  <si>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</si>
  <si>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</si>
  <si>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</si>
  <si>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</si>
  <si>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</si>
  <si>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</si>
  <si>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</si>
  <si>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</si>
  <si>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</si>
  <si>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</si>
  <si>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</si>
  <si>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</si>
  <si>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</si>
  <si>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</si>
  <si>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</si>
  <si>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</si>
  <si>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</si>
  <si>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</si>
  <si>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</si>
  <si>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</si>
  <si>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</si>
  <si>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</si>
  <si>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</si>
  <si>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</si>
  <si>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</si>
  <si>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</si>
  <si>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</si>
  <si>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</si>
  <si>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</si>
  <si>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</si>
  <si>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</si>
  <si>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</si>
  <si>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</si>
  <si>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</si>
  <si>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</si>
  <si>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</si>
  <si>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</si>
  <si>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</si>
  <si>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</si>
  <si>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</si>
  <si>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</si>
  <si>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</si>
  <si>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</si>
  <si>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</si>
  <si>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</si>
  <si>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</si>
  <si>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</si>
  <si>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</si>
  <si>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</si>
  <si>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</si>
  <si>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</si>
  <si>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</si>
  <si>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</si>
  <si>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</si>
  <si>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</si>
  <si>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</si>
  <si>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</si>
  <si>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</si>
  <si>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</si>
  <si>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</si>
  <si>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</si>
  <si>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</si>
  <si>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</si>
  <si>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</si>
  <si>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</si>
  <si>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</si>
  <si>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</si>
  <si>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</si>
  <si>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</si>
  <si>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</si>
  <si>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</si>
  <si>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</si>
  <si>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</si>
  <si>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</si>
  <si>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</si>
  <si>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</si>
  <si>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</si>
  <si>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</si>
  <si>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</si>
  <si>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</si>
  <si>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</si>
  <si>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</si>
  <si>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</si>
  <si>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</si>
  <si>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</si>
  <si>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</si>
  <si>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</si>
  <si>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</si>
  <si>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</si>
  <si>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</si>
  <si>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</si>
  <si>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</si>
  <si>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</si>
  <si>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</si>
  <si>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</si>
  <si>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</si>
  <si>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</si>
  <si>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</si>
  <si>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</si>
  <si>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</si>
  <si>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</si>
  <si>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</si>
  <si>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</si>
  <si>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</si>
  <si>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</si>
  <si>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</si>
  <si>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</si>
  <si>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</si>
  <si>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</si>
  <si>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</si>
  <si>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</si>
  <si>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</si>
  <si>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</si>
  <si>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</si>
  <si>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</si>
  <si>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</si>
  <si>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</si>
  <si>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</si>
  <si>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</si>
  <si>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</si>
  <si>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</si>
  <si>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</si>
  <si>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</si>
  <si>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</si>
  <si>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</si>
  <si>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</si>
  <si>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</si>
  <si>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</si>
  <si>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</si>
  <si>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</si>
  <si>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</si>
  <si>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</si>
  <si>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</si>
  <si>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</si>
  <si>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</si>
  <si>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</si>
  <si>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</si>
  <si>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</si>
  <si>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</si>
  <si>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</si>
  <si>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</si>
  <si>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</si>
  <si>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</si>
  <si>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</si>
  <si>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</si>
  <si>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</si>
  <si>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</si>
  <si>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</si>
  <si>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</si>
  <si>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</si>
  <si>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</si>
  <si>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</si>
  <si>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</si>
  <si>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</si>
  <si>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</si>
  <si>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</si>
  <si>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</si>
  <si>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</si>
  <si>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</si>
  <si>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</si>
  <si>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</si>
  <si>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</si>
  <si>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</si>
  <si>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</si>
  <si>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</si>
  <si>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</si>
  <si>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</si>
  <si>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</si>
  <si>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</si>
  <si>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</si>
  <si>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</si>
  <si>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</si>
  <si>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</si>
  <si>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</si>
  <si>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</si>
  <si>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</si>
  <si>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</si>
  <si>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</si>
  <si>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</si>
  <si>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</si>
  <si>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</si>
  <si>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</si>
  <si>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</si>
  <si>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</si>
  <si>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</si>
  <si>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</si>
  <si>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</si>
  <si>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</si>
  <si>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</si>
  <si>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</si>
  <si>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</si>
  <si>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</si>
  <si>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</si>
  <si>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</si>
  <si>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</si>
  <si>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</si>
  <si>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</si>
  <si>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</si>
  <si>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</si>
  <si>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</si>
  <si>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</si>
  <si>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</si>
  <si>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</si>
  <si>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</si>
  <si>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</si>
  <si>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</si>
  <si>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</si>
  <si>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</si>
  <si>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</si>
  <si>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</si>
  <si>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</si>
  <si>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</si>
  <si>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</si>
  <si>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</si>
  <si>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</si>
  <si>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</si>
  <si>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</si>
  <si>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</si>
  <si>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</si>
  <si>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</si>
  <si>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</si>
  <si>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</si>
  <si>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</si>
  <si>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</si>
  <si>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</si>
  <si>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</si>
  <si>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</si>
  <si>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</si>
  <si>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</si>
  <si>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</si>
  <si>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</si>
  <si>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</si>
  <si>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</si>
  <si>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</si>
  <si>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</si>
  <si>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</si>
  <si>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</si>
  <si>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</si>
  <si>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</si>
  <si>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</si>
  <si>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</si>
  <si>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</si>
  <si>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</si>
  <si>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</si>
  <si>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</si>
  <si>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</si>
  <si>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</si>
  <si>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</si>
  <si>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</si>
  <si>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</si>
  <si>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</si>
  <si>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</si>
  <si>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</si>
  <si>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</si>
  <si>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</si>
  <si>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</si>
  <si>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</si>
  <si>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</si>
  <si>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</si>
  <si>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</si>
  <si>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</si>
  <si>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</si>
  <si>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</si>
  <si>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</si>
  <si>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</si>
  <si>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</si>
  <si>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</si>
  <si>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</si>
  <si>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</si>
  <si>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</si>
  <si>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</si>
  <si>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</si>
  <si>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</si>
  <si>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</si>
  <si>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</si>
  <si>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</si>
  <si>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</si>
  <si>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</si>
  <si>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</si>
  <si>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</si>
  <si>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</si>
  <si>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</si>
  <si>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</si>
  <si>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</si>
  <si>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</si>
  <si>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</si>
  <si>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</si>
  <si>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</si>
  <si>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</si>
  <si>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</si>
  <si>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</si>
  <si>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</si>
  <si>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</si>
  <si>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</si>
  <si>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</si>
  <si>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</si>
  <si>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</si>
  <si>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</si>
  <si>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</si>
  <si>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</si>
  <si>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</si>
  <si>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</si>
  <si>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</si>
  <si>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</si>
  <si>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</si>
  <si>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</si>
  <si>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</si>
  <si>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</si>
  <si>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</si>
  <si>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</si>
  <si>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</si>
  <si>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</si>
  <si>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</si>
  <si>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</si>
  <si>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</si>
  <si>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</si>
  <si>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</si>
  <si>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</si>
  <si>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</si>
  <si>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</si>
  <si>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</si>
  <si>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</si>
  <si>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</si>
  <si>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</si>
  <si>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</si>
  <si>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</si>
  <si>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</si>
  <si>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</si>
  <si>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</si>
  <si>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</si>
  <si>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</si>
  <si>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</si>
  <si>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</si>
  <si>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</si>
  <si>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</si>
  <si>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</si>
  <si>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</si>
  <si>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</si>
  <si>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</si>
  <si>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</si>
  <si>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</si>
  <si>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</si>
  <si>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</si>
  <si>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</si>
  <si>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</si>
  <si>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</si>
  <si>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</si>
  <si>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</si>
  <si>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team at site TS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</si>
  <si>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</si>
  <si>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</si>
  <si>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</si>
  <si>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</si>
  <si>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</si>
  <si>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</si>
  <si>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</si>
  <si>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</si>
  <si>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</si>
  <si>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</si>
  <si>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</si>
  <si>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</si>
  <si>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</si>
  <si>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</si>
  <si>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</si>
  <si>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</si>
  <si>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</si>
  <si>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</si>
  <si>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</si>
  <si>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</si>
  <si>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</si>
  <si>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</si>
  <si>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</si>
  <si>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</si>
  <si>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</si>
  <si>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</si>
  <si>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</si>
  <si>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</si>
  <si>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</si>
  <si>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</si>
  <si>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</si>
  <si>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</si>
  <si>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</si>
  <si>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</si>
  <si>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</si>
  <si>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</si>
  <si>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</si>
  <si>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</si>
  <si>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</si>
  <si>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</si>
  <si>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</si>
  <si>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</si>
  <si>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</si>
  <si>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</si>
  <si>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</si>
  <si>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</si>
  <si>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</si>
  <si>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</si>
  <si>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</si>
  <si>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</si>
  <si>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</si>
  <si>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</si>
  <si>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</si>
  <si>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</si>
  <si>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</si>
  <si>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</si>
  <si>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</si>
  <si>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</si>
  <si>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</si>
  <si>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</si>
  <si>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</si>
  <si>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</si>
  <si>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</si>
  <si>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</si>
  <si>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</si>
  <si>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</si>
  <si>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</si>
  <si>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</si>
  <si>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</si>
  <si>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</si>
  <si>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</si>
  <si>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</si>
  <si>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</si>
  <si>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</si>
  <si>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</si>
  <si>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</si>
  <si>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</si>
  <si>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</si>
  <si>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</si>
  <si>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</si>
  <si>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</si>
  <si>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</si>
  <si>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</si>
  <si>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</si>
  <si>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PCM-20251103-00000450</t>
  </si>
  <si>
    <t>ETA 90 min</t>
  </si>
  <si>
    <t xml:space="preserve"> 2025-11-03 07:27:07</t>
  </si>
  <si>
    <t>ETA 45 km</t>
  </si>
  <si>
    <t xml:space="preserve"> PCM-20250215-00000830 </t>
  </si>
  <si>
    <t>LTE site still down and  site located in aramco area access issue need special permission</t>
  </si>
  <si>
    <t>PCM-20251103-00000467</t>
  </si>
  <si>
    <t>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</si>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</sst>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8" totalsRowShown="0" headerRowDxfId="48" dataDxfId="47" headerRowBorderDxfId="45" tableBorderDxfId="46" totalsRowBorderDxfId="44">
  <autoFilter ref="A1:L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0" totalsRowShown="0" headerRowDxfId="31" dataDxfId="30" headerRowBorderDxfId="28" tableBorderDxfId="29">
  <autoFilter ref="A1:L3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K6" sqref="K6"/>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301.40034247685253</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0.27711331018508645</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45964.348768402779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45964.348768402779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45964.348768402779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45964.348768402779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45964.348768402779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45964.348768402779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45964.348768402779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45964.348768402779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45964.348768402779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45964.348768402779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45964.348768402779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45964.348768402779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45964.348768402779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45964.348768402779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45964.348768402779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45964.348768402779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45964.348768402779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45964.348768402779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45964.348768402779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45964.348768402779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45964.348768402779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45964.348768402779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45964.348768402779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45964.348768402779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45964.348768402779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45964.348768402779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45964.348768402779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45964.348768402779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45964.348768402779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45964.348768402779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45964.348768402779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45964.348768402779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45964.348768402779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45964.348768402779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45964.348768402779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45964.348768402779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45964.348768402779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45964.348768402779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45964.348768402779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45964.348768402779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45964.348768402779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45964.348768402779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45964.348768402779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45964.348768402779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45964.348768402779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45964.348768402779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45964.348768402779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45964.348768402779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45964.348768402779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45964.348768402779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45964.348768402779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45964.348768402779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45964.348768402779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45964.348768402779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45964.348768402779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45964.348768402779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45964.348768402779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45964.348768402779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45964.348768402779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45964.348768402779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45964.348768402779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45964.348768402779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45964.348768402779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45964.348768402779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45964.348768402779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45964.348768402779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45964.348768402779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45964.348768402779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45964.348768402779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45964.348768402779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45964.348768402779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45964.348768402779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45964.348768402779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45964.348768402779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45964.348768402779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45964.348768402779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45964.348768402779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45964.348768402779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45964.348768402779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45964.348768402779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45964.348768402779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45964.348768402779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45964.348768402779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45964.348768402779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45964.348768402779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45964.348768402779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45964.348768402779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45964.348768402779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45964.348768402779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45964.348768402779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45964.348768402779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45964.348768402779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45964.348768402779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45964.348768402779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45964.348768402779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45964.348768402779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45964.348768402779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45964.348768402779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45964.348768402779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45964.348768402779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45964.348768402779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45964.348768402779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45964.348768402779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45964.348768402779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45964.348768402779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45964.348768402779</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45964.348768402779</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45964.348768402779</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45964.348768402779</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B13D0171-07A5-418F-B8D7-1175A82EAC2C}"/>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tabSelected="1" workbookViewId="0">
      <selection activeCell="K7" sqref="K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139.3489304398172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5.6066850694478489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27612</v>
      </c>
      <c r="E5" s="86" t="s">
        <v>39021</v>
      </c>
      <c r="F5" s="114">
        <v>45964.332719907405</v>
      </c>
      <c r="G5" s="115">
        <f ca="1">IFERROR(NOW()-F5,"-")</f>
        <v>1.6048495373979677E-2</v>
      </c>
      <c r="H5" s="114">
        <v>45964.310497685183</v>
      </c>
      <c r="I5" s="18" t="str">
        <f>IFERROR(VLOOKUP(D5,DB!A:F,6,0),"")</f>
        <v>SCECO</v>
      </c>
      <c r="J5" s="18" t="str">
        <f>IFERROR(VLOOKUP(D5,DB!A:G,7,0),"")</f>
        <v>No BB Shifted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1</v>
      </c>
      <c r="D6" s="18" t="s">
        <v>27620</v>
      </c>
      <c r="E6" s="86" t="s">
        <v>39021</v>
      </c>
      <c r="F6" s="114">
        <v>45964.332719907405</v>
      </c>
      <c r="G6" s="115">
        <f ca="1">IFERROR(NOW()-F6,"-")</f>
        <v>1.6048495373979677E-2</v>
      </c>
      <c r="H6" s="114" t="s">
        <v>39111</v>
      </c>
      <c r="I6" s="18" t="str">
        <f>IFERROR(VLOOKUP(D6,DB!A:F,6,0),"")</f>
        <v>SCECO</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45964.348768402779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45964.348768402779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45964.348768402779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45964.348768402779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45964.348768402779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45964.348768402779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45964.348768402779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45964.348768402779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45964.348768402779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45964.348768402779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45964.348768402779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45964.348768402779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45964.348768402779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45964.348768402779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45964.348768402779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45964.348768402779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45964.348768402779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45964.348768402779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45964.348768402779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45964.348768402779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45964.348768402779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45964.348768402779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45964.348768402779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45964.348768402779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45964.348768402779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45964.348768402779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45964.348768402779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45964.348768402779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45964.348768402779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45964.348768402779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45964.348768402779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45964.348768402779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45964.348768402779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45964.348768402779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45964.348768402779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45964.348768402779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45964.348768402779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45964.348768402779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45964.348768402779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45964.348768402779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45964.348768402779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45964.348768402779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45964.348768402779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45964.348768402779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45964.348768402779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45964.348768402779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45964.348768402779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45964.348768402779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45964.348768402779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45964.348768402779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45964.348768402779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45964.348768402779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45964.348768402779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45964.348768402779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45964.348768402779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45964.348768402779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45964.348768402779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45964.348768402779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45964.348768402779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45964.348768402779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45964.348768402779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45964.348768402779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45964.348768402779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45964.348768402779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45964.348768402779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45964.348768402779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45964.348768402779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45964.348768402779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45964.348768402779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45964.348768402779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45964.348768402779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45964.348768402779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45964.348768402779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45964.348768402779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45964.348768402779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45964.348768402779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45964.348768402779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45964.348768402779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45964.348768402779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45964.348768402779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45964.348768402779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45964.348768402779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45964.348768402779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45964.348768402779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45964.348768402779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45964.348768402779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45964.348768402779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45964.348768402779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45964.348768402779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45964.348768402779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45964.348768402779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45964.348768402779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45964.348768402779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45964.348768402779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45964.348768402779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45964.348768402779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45964.348768402779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45964.348768402779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45964.348768402779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45964.348768402779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45964.348768402779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45964.348768402779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45964.348768402779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45964.348768402779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45964.348768402779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45964.348768402779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45964.348768402779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45964.348768402779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45964.348768402779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45964.348768402779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45964.348768402779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45964.348768402779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45964.348768402779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45964.348768402779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45964.348768402779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45964.348768402779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45964.348768402779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45964.348768402779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45964.348768402779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45964.348768402779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45964.348768402779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45964.348768402779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45964.348768402779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45964.348768402779</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45964.348768402779</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45964.348768402779</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45964.348768402779</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60"/>
      <c r="B134" s="161" t="str">
        <f>IFERROR(VLOOKUP(D134,DB!A:K,11,0),"")</f>
        <v/>
      </c>
      <c r="C134" s="161"/>
      <c r="D134" s="161"/>
      <c r="E134" s="162"/>
      <c r="F134" s="163"/>
      <c r="G134" s="164">
        <f ca="1">IFERROR(NOW()-F134,"-")</f>
        <v>45964.348768402779</v>
      </c>
      <c r="H134" s="163"/>
      <c r="I134" s="161" t="str">
        <f>IFERROR(VLOOKUP(D134,DB!A:F,6,0),"")</f>
        <v/>
      </c>
      <c r="J134" s="161" t="str">
        <f>IFERROR(VLOOKUP(D134,DB!A:G,7,0),"")</f>
        <v/>
      </c>
      <c r="K134" s="165"/>
      <c r="L134" s="161" t="str">
        <f>IFERROR(VLOOKUP(D134,DB!A:I,9,0),"")</f>
        <v/>
      </c>
      <c r="M134" s="161"/>
      <c r="N134" s="161"/>
      <c r="O134" s="161"/>
      <c r="P134" s="161"/>
      <c r="Q134" s="161"/>
      <c r="R134" s="161"/>
      <c r="S134" s="161"/>
      <c r="T134" s="161"/>
      <c r="U134" s="161"/>
      <c r="V134" s="161"/>
      <c r="W134" s="161"/>
      <c r="X134" s="161"/>
      <c r="Y134" s="161"/>
      <c r="Z134" s="161"/>
      <c r="AA134" s="161"/>
      <c r="AB134" s="161"/>
      <c r="AC134" s="161"/>
      <c r="AD134" s="161"/>
      <c r="AE134" s="161"/>
      <c r="AF134" s="161"/>
      <c r="AG134" s="161"/>
      <c r="AH134" s="161"/>
      <c r="AI134" s="161"/>
      <c r="AJ134" s="161"/>
      <c r="AK134" s="161"/>
      <c r="AL134" s="161"/>
      <c r="AM134" s="161"/>
      <c r="AN134" s="161"/>
      <c r="AO134" s="161"/>
      <c r="AP134" s="161"/>
      <c r="AQ134" s="161"/>
      <c r="AR134" s="161"/>
      <c r="AS134" s="161"/>
      <c r="AT134" s="161"/>
      <c r="AU134" s="161"/>
      <c r="AV134" s="161"/>
      <c r="AW134" s="161"/>
      <c r="AX134" s="161"/>
      <c r="AY134" s="161"/>
      <c r="AZ134" s="161"/>
      <c r="BA134" s="161"/>
      <c r="BB134" s="161"/>
      <c r="BC134" s="161"/>
      <c r="BD134" s="161"/>
      <c r="BE134" s="161"/>
      <c r="BF134" s="161"/>
      <c r="BG134" s="161"/>
      <c r="BH134" s="161"/>
      <c r="BI134" s="161"/>
      <c r="BJ134" s="161"/>
      <c r="BK134" s="161"/>
      <c r="BL134" s="161"/>
      <c r="BM134" s="161"/>
      <c r="BN134" s="161"/>
      <c r="BO134" s="161"/>
      <c r="BP134" s="161"/>
      <c r="BQ134" s="161"/>
      <c r="BR134" s="161"/>
      <c r="BS134" s="161"/>
      <c r="BT134" s="161"/>
      <c r="BU134" s="161"/>
      <c r="BV134" s="161"/>
      <c r="BW134" s="161"/>
      <c r="BX134" s="161"/>
      <c r="BY134" s="161"/>
      <c r="BZ134" s="161"/>
      <c r="CA134" s="161"/>
      <c r="CB134" s="161"/>
      <c r="CC134" s="161"/>
      <c r="CD134" s="161"/>
      <c r="CE134" s="161"/>
      <c r="CF134" s="161"/>
      <c r="CG134" s="161"/>
      <c r="CH134" s="161"/>
      <c r="CI134" s="161"/>
      <c r="CJ134" s="166"/>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45964.348768402779</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45964.348768402779</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45964.348768402779</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45964.348768402779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45964.348768402779</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45964.348768402779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45964.348768402779</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45964.348768402779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45964.348768402779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45964.348768402779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45964.348768402779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45964.348768402779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45964.348768402779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45964.348768402779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45964.348768402779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45964.348768402779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45964.348768402779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45964.348768402779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45964.348768402779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45964.348768402779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45964.348768402779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45964.348768402779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45964.348768402779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45964.348768402779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45964.348768402779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45964.348768402779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45964.348768402779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45964.348768402779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45964.348768402779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45964.348768402779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45964.348768402779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45964.348768402779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45964.348768402779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45964.348768402779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45964.348768402779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45964.348768402779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45964.348768402779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45964.348768402779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45964.348768402779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45964.348768402779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45964.348768402779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45964.348768402779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45964.348768402779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45964.348768402779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45964.348768402779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45964.348768402779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45964.348768402779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45964.348768402779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45964.348768402779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45964.348768402779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45964.348768402779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45964.348768402779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45964.348768402779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45964.348768402779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45964.348768402779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45964.348768402779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45964.348768402779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45964.348768402779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45964.348768402779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45964.348768402779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45964.348768402779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45964.348768402779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45964.348768402779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45964.348768402779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45964.348768402779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45964.348768402779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45964.348768402779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45964.348768402779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45964.348768402779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45964.348768402779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45964.348768402779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45964.348768402779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45964.348768402779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45964.348768402779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45964.348768402779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45964.348768402779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45964.348768402779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45964.348768402779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45964.348768402779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45964.348768402779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45964.348768402779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45964.348768402779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45964.348768402779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45964.348768402779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45964.348768402779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45964.348768402779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45964.348768402779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45964.348768402779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45964.348768402779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45964.348768402779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45964.348768402779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45964.348768402779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45964.348768402779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45964.348768402779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45964.348768402779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45964.348768402779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45964.348768402779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45964.348768402779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45964.348768402779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45964.348768402779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45964.348768402779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45964.348768402779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45964.348768402779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45964.348768402779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45964.348768402779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45964.348768402779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45964.348768402779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45964.348768402779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45964.348768402779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45964.348768402779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45964.348768402779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45964.348768402779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45964.348768402779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45964.348768402779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45964.348768402779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45964.348768402779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45964.348768402779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45964.348768402779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45964.348768402779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45964.348768402779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45964.348768402779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45964.348768402779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45964.348768402779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45964.348768402779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45964.348768402779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45964.348768402779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45964.348768402779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45964.348768402779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45964.348768402779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45964.348768402779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45964.348768402779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45964.348768402779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45964.348768402779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45964.348768402779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45964.348768402779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45964.348768402779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45964.348768402779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45964.348768402779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45964.348768402779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45964.348768402779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45964.348768402779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45964.348768402779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45964.348768402779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45964.348768402779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45964.348768402779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45964.348768402779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45964.348768402779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45964.348768402779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45964.348768402779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45964.348768402779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45964.348768402779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45964.348768402779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45964.348768402779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45964.348768402779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45964.348768402779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45964.348768402779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45964.348768402779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45964.348768402779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45964.348768402779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45964.348768402779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45964.348768402779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45964.348768402779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45964.348768402779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45964.348768402779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45964.348768402779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45964.348768402779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45964.348768402779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45964.348768402779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45964.348768402779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45964.348768402779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45964.348768402779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45964.348768402779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45964.348768402779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45964.348768402779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45964.348768402779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45964.348768402779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45964.348768402779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45964.348768402779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45964.348768402779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45964.348768402779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45964.348768402779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45964.348768402779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45964.348768402779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45964.348768402779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45964.348768402779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45964.348768402779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45964.348768402779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45964.348768402779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45964.348768402779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45964.348768402779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45964.348768402779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45964.348768402779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45964.348768402779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45964.348768402779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45964.348768402779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45964.348768402779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45964.348768402779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45964.348768402779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45964.348768402779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45964.348768402779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45964.348768402779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45964.348768402779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45964.348768402779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45964.348768402779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45964.348768402779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45964.348768402779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45964.348768402779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45964.348768402779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45964.348768402779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45964.348768402779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45964.348768402779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45964.348768402779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45964.348768402779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45964.348768402779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45964.348768402779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45964.348768402779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45964.348768402779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45964.348768402779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45964.348768402779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45964.348768402779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45964.348768402779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45964.348768402779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45964.348768402779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45964.348768402779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45964.348768402779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45964.348768402779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45964.348768402779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45964.348768402779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45964.348768402779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45964.348768402779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45964.348768402779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45964.348768402779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45964.348768402779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45964.348768402779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45964.348768402779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45964.348768402779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45964.348768402779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45964.348768402779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45964.348768402779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45964.348768402779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45964.348768402779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45964.348768402779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45964.348768402779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45964.348768402779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45964.348768402779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45964.348768402779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45964.348768402779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45964.348768402779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45964.348768402779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45964.348768402779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45964.348768402779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45964.348768402779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45964.348768402779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45964.348768402779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45964.348768402779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45964.348768402779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45964.348768402779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45964.348768402779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45964.348768402779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45964.348768402779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45964.348768402779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45964.348768402779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45964.348768402779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45964.348768402779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45964.348768402779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45964.348768402779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45964.348768402779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45964.348768402779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45964.348768402779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45964.348768402779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45964.348768402779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45964.348768402779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45964.348768402779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45964.348768402779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45964.348768402779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45964.348768402779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45964.348768402779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45964.348768402779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45964.348768402779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45964.348768402779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45964.348768402779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45964.348768402779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45964.348768402779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45964.348768402779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45964.348768402779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45964.348768402779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45964.348768402779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45964.348768402779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45964.348768402779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45964.348768402779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45964.348768402779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45964.348768402779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45964.348768402779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45964.348768402779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45964.348768402779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45964.348768402779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45964.348768402779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45964.348768402779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45964.348768402779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45964.348768402779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45964.348768402779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45964.348768402779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45964.348768402779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45964.348768402779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45964.348768402779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45964.348768402779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45964.348768402779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45964.348768402779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45964.348768402779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45964.348768402779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45964.348768402779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45964.348768402779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45964.348768402779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45964.348768402779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45964.348768402779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45964.348768402779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45964.348768402779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45964.348768402779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45964.348768402779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45964.348768402779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45964.348768402779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45964.348768402779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45964.348768402779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45964.348768402779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45964.348768402779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45964.348768402779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45964.348768402779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45964.348768402779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45964.348768402779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45964.348768402779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45964.348768402779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45964.348768402779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45964.348768402779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45964.348768402779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45964.348768402779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45964.348768402779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45964.348768402779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45964.348768402779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45964.348768402779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45964.348768402779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45964.348768402779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45964.348768402779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45964.348768402779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45964.348768402779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45964.348768402779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45964.348768402779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45964.348768402779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45964.348768402779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45964.348768402779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45964.348768402779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45964.348768402779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45964.348768402779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45964.348768402779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45964.348768402779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45964.348768402779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45964.348768402779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45964.348768402779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45964.348768402779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45964.348768402779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45964.348768402779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45964.348768402779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45964.348768402779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45964.348768402779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45964.348768402779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45964.348768402779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45964.348768402779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45964.348768402779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45964.348768402779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45964.348768402779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45964.348768402779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45964.348768402779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45964.348768402779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45964.348768402779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45964.348768402779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45964.348768402779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45964.348768402779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45964.348768402779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45964.348768402779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45964.348768402779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45964.348768402779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45964.348768402779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45964.348768402779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45964.348768402779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45964.348768402779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45964.348768402779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45964.348768402779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45964.348768402779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45964.348768402779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45964.348768402779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45964.348768402779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45964.348768402779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45964.348768402779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45964.348768402779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45964.348768402779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45964.348768402779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45964.348768402779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45964.348768402779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45964.348768402779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45964.348768402779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45964.348768402779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45964.348768402779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45964.348768402779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45964.348768402779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45964.348768402779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45964.348768402779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45964.348768402779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45964.348768402779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45964.348768402779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45964.348768402779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45964.348768402779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45964.348768402779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45964.348768402779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45964.348768402779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45964.348768402779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45964.348768402779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45964.348768402779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45964.348768402779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45964.348768402779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45964.348768402779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45964.348768402779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45964.348768402779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45964.348768402779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45964.348768402779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45964.348768402779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45964.348768402779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45964.348768402779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45964.348768402779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45964.348768402779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45964.348768402779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45964.348768402779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45964.348768402779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45964.348768402779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45964.348768402779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45964.348768402779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45964.348768402779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45964.348768402779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45964.348768402779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45964.348768402779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45964.348768402779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45964.348768402779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45964.348768402779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45964.348768402779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45964.348768402779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45964.348768402779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45964.348768402779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45964.348768402779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45964.348768402779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45964.348768402779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45964.348768402779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45964.348768402779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45964.348768402779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45964.348768402779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45964.348768402779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45964.348768402779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45964.348768402779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45964.348768402779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45964.348768402779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45964.348768402779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45964.348768402779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45964.348768402779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45964.348768402779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45964.348768402779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45964.348768402779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45964.348768402779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45964.348768402779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45964.348768402779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45964.348768402779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45964.348768402779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45964.348768402779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45964.348768402779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45964.348768402779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45964.348768402779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45964.348768402779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45964.348768402779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45964.348768402779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45964.348768402779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45964.348768402779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45964.348768402779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45964.348768402779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45964.348768402779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45964.348768402779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45964.348768402779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45964.348768402779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45964.348768402779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45964.348768402779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45964.348768402779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45964.348768402779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45964.348768402779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45964.348768402779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45964.348768402779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45964.348768402779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45964.348768402779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45964.348768402779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45964.348768402779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45964.348768402779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45964.348768402779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45964.348768402779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45964.348768402779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45964.348768402779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45964.348768402779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45964.348768402779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45964.348768402779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45964.348768402779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45964.348768402779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45964.348768402779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45964.348768402779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45964.348768402779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45964.348768402779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45964.348768402779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45964.348768402779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45964.348768402779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45964.348768402779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45964.348768402779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45964.348768402779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45964.348768402779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45964.348768402779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45964.348768402779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45964.348768402779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45964.348768402779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45964.348768402779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45964.348768402779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45964.348768402779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45964.348768402779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45964.348768402779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45964.348768402779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45964.348768402779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45964.348768402779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45964.348768402779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45964.348768402779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45964.348768402779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45964.348768402779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45964.348768402779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45964.348768402779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45964.348768402779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45964.348768402779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45964.348768402779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45964.348768402779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45964.348768402779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45964.348768402779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45964.348768402779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45964.348768402779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45964.348768402779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45964.348768402779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45964.348768402779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45964.348768402779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45964.348768402779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45964.348768402779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45964.348768402779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45964.348768402779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45964.348768402779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45964.348768402779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45964.348768402779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45964.348768402779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45964.348768402779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45964.348768402779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45964.348768402779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45964.348768402779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45964.348768402779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45964.348768402779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45964.348768402779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45964.348768402779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45964.348768402779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45964.348768402779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45964.348768402779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45964.348768402779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45964.348768402779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45964.348768402779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45964.348768402779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45964.348768402779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45964.348768402779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45964.348768402779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45964.348768402779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45964.348768402779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45964.348768402779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45964.348768402779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45964.348768402779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45964.348768402779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45964.348768402779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45964.348768402779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45964.348768402779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45964.348768402779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45964.348768402779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45964.348768402779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45964.348768402779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45964.348768402779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45964.348768402779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45964.348768402779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45964.348768402779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45964.348768402779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45964.348768402779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45964.348768402779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45964.348768402779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45964.348768402779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45964.348768402779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45964.348768402779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45964.348768402779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45964.348768402779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45964.348768402779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45964.348768402779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45964.348768402779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45964.348768402779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45964.348768402779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45964.348768402779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45964.348768402779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45964.348768402779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45964.348768402779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45964.348768402779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45964.348768402779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45964.348768402779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45964.348768402779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45964.348768402779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45964.348768402779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45964.348768402779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45964.348768402779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45964.348768402779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45964.348768402779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45964.348768402779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45964.348768402779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45964.348768402779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45964.348768402779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45964.348768402779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45964.348768402779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45964.348768402779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45964.348768402779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45964.348768402779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45964.348768402779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45964.348768402779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45964.348768402779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45964.348768402779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45964.348768402779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45964.348768402779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45964.348768402779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45964.348768402779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45964.348768402779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45964.348768402779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45964.348768402779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45964.348768402779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45964.348768402779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45964.348768402779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45964.348768402779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45964.348768402779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45964.348768402779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45964.348768402779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45964.348768402779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45964.348768402779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45964.348768402779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45964.348768402779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45964.348768402779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45964.348768402779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45964.348768402779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45964.348768402779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45964.348768402779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45964.348768402779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45964.348768402779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45964.348768402779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45964.348768402779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45964.348768402779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45964.348768402779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45964.348768402779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45964.348768402779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45964.348768402779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45964.348768402779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45964.348768402779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45964.348768402779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45964.348768402779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45964.348768402779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45964.348768402779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45964.348768402779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45964.348768402779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45964.348768402779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45964.348768402779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45964.348768402779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45964.348768402779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45964.348768402779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45964.348768402779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45964.348768402779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45964.348768402779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45964.348768402779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45964.348768402779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45964.348768402779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45964.348768402779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45964.348768402779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45964.348768402779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45964.348768402779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45964.348768402779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45964.348768402779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45964.348768402779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45964.348768402779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45964.348768402779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45964.348768402779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45964.348768402779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45964.348768402779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45964.348768402779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45964.348768402779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45964.348768402779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45964.348768402779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45964.348768402779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45964.348768402779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45964.348768402779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45964.348768402779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45964.348768402779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45964.348768402779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45964.348768402779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45964.348768402779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45964.348768402779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45964.348768402779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45964.348768402779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45964.348768402779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45964.348768402779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45964.348768402779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45964.348768402779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45964.348768402779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45964.348768402779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45964.348768402779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45964.348768402779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45964.348768402779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45964.348768402779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45964.348768402779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45964.348768402779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45964.348768402779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45964.348768402779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45964.348768402779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45964.348768402779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45964.348768402779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45964.348768402779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45964.348768402779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45964.348768402779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45964.348768402779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45964.348768402779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45964.348768402779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45964.348768402779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45964.348768402779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45964.348768402779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45964.348768402779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45964.348768402779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45964.348768402779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45964.348768402779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45964.348768402779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45964.348768402779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45964.348768402779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45964.348768402779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45964.348768402779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45964.348768402779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45964.348768402779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45964.348768402779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45964.348768402779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45964.348768402779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45964.348768402779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45964.348768402779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45964.348768402779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45964.348768402779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45964.348768402779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45964.348768402779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45964.348768402779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45964.348768402779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45964.348768402779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45964.348768402779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45964.348768402779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45964.348768402779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45964.348768402779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45964.348768402779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45964.348768402779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45964.348768402779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45964.348768402779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45964.348768402779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45964.348768402779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45964.348768402779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45964.348768402779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45964.348768402779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45964.348768402779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45964.348768402779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45964.348768402779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45964.348768402779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45964.348768402779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45964.348768402779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45964.348768402779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45964.348768402779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45964.348768402779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45964.348768402779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45964.348768402779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45964.348768402779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45964.348768402779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45964.348768402779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45964.348768402779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45964.348768402779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45964.348768402779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45964.348768402779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45964.348768402779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45964.348768402779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45964.348768402779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45964.348768402779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45964.348768402779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45964.348768402779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45964.348768402779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45964.348768402779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45964.348768402779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45964.348768402779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45964.348768402779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45964.348768402779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45964.348768402779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45964.348768402779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45964.348768402779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45964.348768402779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45964.348768402779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45964.348768402779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45964.348768402779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45964.348768402779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45964.348768402779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45964.348768402779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45964.348768402779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45964.348768402779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45964.348768402779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45964.348768402779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45964.348768402779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45964.348768402779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45964.348768402779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45964.348768402779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45964.348768402779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45964.348768402779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45964.348768402779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45964.348768402779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45964.348768402779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45964.348768402779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45964.348768402779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45964.348768402779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45964.348768402779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45964.348768402779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45964.348768402779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45964.348768402779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45964.348768402779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45964.348768402779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45964.348768402779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45964.348768402779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45964.348768402779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45964.348768402779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45964.348768402779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45964.348768402779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45964.348768402779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45964.348768402779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45964.348768402779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45964.348768402779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45964.348768402779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45964.348768402779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45964.348768402779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45964.348768402779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45964.348768402779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45964.348768402779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45964.348768402779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45964.348768402779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45964.348768402779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45964.348768402779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45964.348768402779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45964.348768402779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45964.348768402779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45964.348768402779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45964.348768402779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45964.348768402779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45964.348768402779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45964.348768402779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45964.348768402779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45964.348768402779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45964.348768402779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45964.348768402779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45964.348768402779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45964.348768402779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45964.348768402779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45964.348768402779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45964.348768402779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45964.348768402779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45964.348768402779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45964.348768402779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45964.348768402779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45964.348768402779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45964.348768402779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45964.348768402779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45964.348768402779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45964.348768402779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45964.348768402779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45964.348768402779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45964.348768402779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45964.348768402779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45964.348768402779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45964.348768402779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45964.348768402779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45964.348768402779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45964.348768402779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45964.348768402779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45964.348768402779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45964.348768402779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45964.348768402779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45964.348768402779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45964.348768402779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45964.348768402779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45964.348768402779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45964.348768402779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45964.348768402779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45964.348768402779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45964.348768402779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45964.348768402779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45964.348768402779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45964.348768402779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45964.348768402779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45964.348768402779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45964.348768402779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45964.348768402779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45964.348768402779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45964.348768402779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45964.348768402779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45964.348768402779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45964.348768402779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45964.348768402779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45964.348768402779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45964.348768402779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45964.348768402779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45964.348768402779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45964.348768402779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45964.348768402779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45964.348768402779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45964.348768402779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45964.348768402779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45964.348768402779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45964.348768402779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45964.348768402779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45964.348768402779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45964.348768402779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45964.348768402779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45964.348768402779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45964.348768402779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45964.348768402779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45964.348768402779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45964.348768402779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45964.348768402779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45964.348768402779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45964.348768402779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45964.348768402779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45964.348768402779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45964.348768402779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45964.348768402779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45964.348768402779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45964.348768402779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45964.348768402779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45964.348768402779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45964.348768402779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45964.348768402779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45964.348768402779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45964.348768402779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45964.348768402779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45964.348768402779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45964.348768402779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45964.348768402779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45964.348768402779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45964.348768402779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45964.348768402779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45964.348768402779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45964.348768402779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45964.348768402779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45964.348768402779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45964.348768402779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45964.348768402779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45964.348768402779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45964.348768402779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45964.348768402779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45964.348768402779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45964.348768402779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45964.348768402779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45964.348768402779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45964.348768402779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45964.348768402779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45964.348768402779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45964.348768402779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45964.348768402779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45964.348768402779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45964.348768402779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45964.348768402779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45964.348768402779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45964.348768402779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45964.348768402779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45964.348768402779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45964.348768402779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45964.348768402779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45964.348768402779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45964.348768402779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45964.348768402779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45964.348768402779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45964.348768402779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45964.348768402779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45964.348768402779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45964.348768402779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45964.348768402779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45964.348768402779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45964.348768402779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45964.348768402779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45964.348768402779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45964.348768402779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45964.348768402779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45964.348768402779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45964.348768402779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45964.348768402779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45964.348768402779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45964.348768402779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45964.348768402779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45964.348768402779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45964.348768402779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45964.348768402779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45964.348768402779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45964.348768402779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45964.348768402779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45964.348768402779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45964.348768402779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45964.348768402779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45964.348768402779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45964.348768402779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45964.348768402779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45964.348768402779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45964.348768402779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45964.348768402779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45964.348768402779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45964.348768402779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45964.348768402779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45964.348768402779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45964.348768402779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45964.348768402779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45964.348768402779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45964.348768402779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45964.348768402779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45964.348768402779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45964.348768402779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45964.348768402779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45964.348768402779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45964.348768402779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45964.348768402779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45964.348768402779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45964.348768402779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45964.348768402779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45964.348768402779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45964.348768402779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45964.348768402779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45964.348768402779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45964.348768402779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45964.348768402779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45964.348768402779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45964.348768402779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45964.348768402779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45964.348768402779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45964.348768402779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45964.348768402779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45964.348768402779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45964.348768402779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45964.348768402779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45964.348768402779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45964.348768402779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45964.348768402779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45964.348768402779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45964.348768402779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45964.348768402779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45964.348768402779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45964.348768402779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45964.348768402779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45964.348768402779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45964.348768402779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45964.348768402779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45964.348768402779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45964.348768402779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45964.348768402779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45964.348768402779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45964.348768402779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45964.348768402779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45964.348768402779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45964.348768402779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45964.348768402779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45964.348768402779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45964.348768402779</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45964.348768402779</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45964.348768402779</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45964.348768402779</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45964.348768402779</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45964.348768402779</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45964.348768402779</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45964.348768402779</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8"/>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260.86805081018247</v>
      </c>
      <c r="H2" s="98">
        <v>45703.474768518521</v>
      </c>
      <c r="I2" s="98" t="str">
        <f>IFERROR(VLOOKUP(D2,DB!A:F,6,0),"")</f>
        <v>SCECO</v>
      </c>
      <c r="J2" s="98" t="str">
        <f>IFERROR(VLOOKUP(D2,DB!A:G,7,0),"")</f>
        <v>Dead</v>
      </c>
      <c r="K2" s="100" t="s">
        <v>39114</v>
      </c>
      <c r="L2" s="93" t="str">
        <f>IFERROR(VLOOKUP(D2,DB!A:I,9,0),"")</f>
        <v>Latis</v>
      </c>
    </row>
    <row r="3" spans="1:16" ht="15" customHeight="1">
      <c r="A3" s="118" t="s">
        <v>39115</v>
      </c>
      <c r="B3" s="118" t="str">
        <f>IFERROR(VLOOKUP(D3,DB!A:K,11,0),"")</f>
        <v>R4</v>
      </c>
      <c r="C3" s="119">
        <v>1</v>
      </c>
      <c r="D3" s="120" t="s">
        <v>33959</v>
      </c>
      <c r="E3" s="97" t="s">
        <v>39021</v>
      </c>
      <c r="F3" s="122">
        <v>45964.339120370372</v>
      </c>
      <c r="G3" s="123">
        <f ca="1">IFERROR(NOW()-F3,"")</f>
        <v>9.6480324064032175E-3</v>
      </c>
      <c r="H3" s="122">
        <v>45964.333043981482</v>
      </c>
      <c r="I3" s="118" t="str">
        <f>IFERROR(VLOOKUP(D3,DB!A:F,6,0),"")</f>
        <v>SCECO</v>
      </c>
      <c r="J3" s="118" t="str">
        <f>IFERROR(VLOOKUP(D3,DB!A:G,7,0),"")</f>
        <v>Dead</v>
      </c>
      <c r="K3" s="124" t="s">
        <v>39116</v>
      </c>
      <c r="L3" s="120" t="str">
        <f>IFERROR(VLOOKUP(D3,DB!A:I,9,0),"")</f>
        <v>Latis</v>
      </c>
    </row>
    <row r="4" spans="1:16" ht="15" customHeight="1">
      <c r="A4" s="118"/>
      <c r="B4" s="118" t="str">
        <f>IFERROR(VLOOKUP(D4,DB!A:K,11,0),"")</f>
        <v/>
      </c>
      <c r="C4" s="119"/>
      <c r="D4" s="120"/>
      <c r="E4" s="97"/>
      <c r="F4" s="122"/>
      <c r="G4" s="123">
        <f ca="1">IFERROR(NOW()-F4,"")</f>
        <v>45964.348768402779</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45964.348768402779</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45964.348768402779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45964.348768402779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45964.348768402779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45964.348768402779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45964.348768402779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45964.348768402779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45964.348768402779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45964.348768402779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45964.348768402779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45964.348768402779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45964.348768402779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45964.348768402779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45964.348768402779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45964.348768402779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45964.348768402779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45964.348768402779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45964.348768402779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45964.348768402779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45964.348768402779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45964.348768402779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45964.348768402779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45964.348768402779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45964.348768402779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45964.348768402779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45964.348768402779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45964.348768402779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45964.348768402779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45964.348768402779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45964.348768402779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45964.348768402779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45964.348768402779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45964.348768402779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45964.348768402779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45964.348768402779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45964.348768402779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45964.348768402779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45964.348768402779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45964.348768402779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45964.348768402779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45964.348768402779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45964.348768402779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45964.348768402779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45964.348768402779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45964.348768402779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45964.348768402779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45964.348768402779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45964.348768402779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45964.348768402779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45964.348768402779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45964.348768402779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45964.348768402779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45964.348768402779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45964.348768402779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45964.348768402779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45964.348768402779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45964.348768402779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45964.348768402779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45964.348768402779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45964.348768402779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45964.348768402779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45964.348768402779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45964.348768402779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45964.348768402779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45964.348768402779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45964.348768402779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45964.348768402779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45964.348768402779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45964.348768402779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45964.348768402779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45964.348768402779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45964.348768402779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45964.348768402779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45964.348768402779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45964.348768402779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45964.348768402779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45964.348768402779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45964.348768402779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45964.348768402779</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45964.348768402779</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45964.348768402779</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45964.348768402779</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45964.348768402779</v>
      </c>
      <c r="H87" s="122"/>
      <c r="I87" s="118" t="str">
        <f>IFERROR(VLOOKUP(D87,DB!A:F,6,0),"")</f>
        <v/>
      </c>
      <c r="J87" s="118" t="str">
        <f>IFERROR(VLOOKUP(D87,DB!A:G,7,0),"")</f>
        <v/>
      </c>
      <c r="K87" s="124"/>
      <c r="L87" s="120" t="str">
        <f>IFERROR(VLOOKUP(D87,DB!A:I,9,0),"")</f>
        <v/>
      </c>
    </row>
    <row r="88" spans="1:12" ht="15" customHeight="1">
      <c r="A88" s="125"/>
      <c r="B88" s="125" t="str">
        <f>IFERROR(VLOOKUP(D88,DB!A:K,11,0),"")</f>
        <v/>
      </c>
      <c r="C88" s="126"/>
      <c r="D88" s="127"/>
      <c r="E88" s="128"/>
      <c r="F88" s="129"/>
      <c r="G88" s="130">
        <f ca="1">IFERROR(NOW()-F88,"")</f>
        <v>45964.348768402779</v>
      </c>
      <c r="H88" s="129"/>
      <c r="I88" s="125" t="str">
        <f>IFERROR(VLOOKUP(D88,DB!A:F,6,0),"")</f>
        <v/>
      </c>
      <c r="J88" s="125" t="str">
        <f>IFERROR(VLOOKUP(D88,DB!A:G,7,0),"")</f>
        <v/>
      </c>
      <c r="K88" s="131"/>
      <c r="L88" s="127" t="str">
        <f>IFERROR(VLOOKUP(D88,DB!A:I,9,0),"")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9"/>
  <sheetViews>
    <sheetView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39117</v>
      </c>
      <c r="B2" s="37" t="str">
        <f>IFERROR(VLOOKUP(D2,DB!A:K,11,0),"")</f>
        <v>R5</v>
      </c>
      <c r="C2" s="37">
        <v>3</v>
      </c>
      <c r="D2" s="117" t="s">
        <v>36011</v>
      </c>
      <c r="E2" s="37" t="s">
        <v>39021</v>
      </c>
      <c r="F2" s="38">
        <v>45891.832060185188</v>
      </c>
      <c r="G2" s="143">
        <f ca="1">IFERROR(NOW()-F2,"")</f>
        <v>72.516708217590349</v>
      </c>
      <c r="H2" s="38">
        <v>45891.790393518517</v>
      </c>
      <c r="I2" s="37" t="str">
        <f>IFERROR(VLOOKUP(D2,DB!A:F,6,0),"")</f>
        <v>Generator-SG</v>
      </c>
      <c r="J2" s="37" t="str">
        <f>IFERROR(VLOOKUP(D2,DB!A:G,7,0),"")</f>
        <v>Vandalized</v>
      </c>
      <c r="K2" s="37" t="s">
        <v>39118</v>
      </c>
      <c r="L2" s="37" t="str">
        <f>IFERROR(VLOOKUP(D2,DB!A:I,9,0),"")</f>
        <v>Latis</v>
      </c>
      <c r="M2" s="116"/>
    </row>
    <row r="3" spans="1:13" ht="30.75">
      <c r="A3" s="37" t="s">
        <v>39119</v>
      </c>
      <c r="B3" s="37" t="str">
        <f>IFERROR(VLOOKUP(D3,DB!A:K,11,0),"")</f>
        <v>R5</v>
      </c>
      <c r="C3" s="37">
        <v>1</v>
      </c>
      <c r="D3" s="37" t="s">
        <v>33268</v>
      </c>
      <c r="E3" s="37" t="s">
        <v>39102</v>
      </c>
      <c r="F3" s="38">
        <v>45926.188877314817</v>
      </c>
      <c r="G3" s="143">
        <f t="shared" ref="G3" ca="1" si="0">IFERROR(NOW()-F3,"")</f>
        <v>38.159891087962023</v>
      </c>
      <c r="H3" s="38">
        <v>45926.158159722225</v>
      </c>
      <c r="I3" s="37" t="str">
        <f>IFERROR(VLOOKUP(D3,DB!A:F,6,0),"")</f>
        <v>SCECO</v>
      </c>
      <c r="J3" s="37" t="str">
        <f>IFERROR(VLOOKUP(D3,DB!A:G,7,0),"")</f>
        <v>Good</v>
      </c>
      <c r="K3" s="37" t="s">
        <v>39120</v>
      </c>
      <c r="L3" s="37" t="str">
        <f>IFERROR(VLOOKUP(D3,DB!A:I,9,0),"")</f>
        <v>Latis</v>
      </c>
      <c r="M3" s="116"/>
    </row>
    <row r="4" spans="1:13" ht="48" customHeight="1">
      <c r="A4" s="151" t="s">
        <v>39121</v>
      </c>
      <c r="B4" s="151" t="str">
        <f>IFERROR(VLOOKUP(D4,DB!A:K,11,0),"")</f>
        <v>R5</v>
      </c>
      <c r="C4" s="151">
        <v>1</v>
      </c>
      <c r="D4" s="151" t="s">
        <v>34758</v>
      </c>
      <c r="E4" s="151" t="s">
        <v>39102</v>
      </c>
      <c r="F4" s="152">
        <v>45948.661111111112</v>
      </c>
      <c r="G4" s="153">
        <f ca="1">IFERROR(NOW()-F4,"")</f>
        <v>15.687657291666255</v>
      </c>
      <c r="H4" s="152">
        <v>45948.661111111112</v>
      </c>
      <c r="I4" s="151" t="str">
        <f>IFERROR(VLOOKUP(D4,DB!A:F,6,0),"")</f>
        <v>SCECO</v>
      </c>
      <c r="J4" s="151" t="str">
        <f>IFERROR(VLOOKUP(D4,DB!A:G,7,0),"")</f>
        <v>Dead</v>
      </c>
      <c r="K4" s="151" t="s">
        <v>39122</v>
      </c>
      <c r="L4" s="151" t="str">
        <f>IFERROR(VLOOKUP(D4,DB!A:I,9,0),"")</f>
        <v>Latis</v>
      </c>
    </row>
    <row r="5" spans="1:13" ht="15">
      <c r="A5" s="151"/>
      <c r="B5" s="151" t="str">
        <f>IFERROR(VLOOKUP(D5,DB!A:K,11,0),"")</f>
        <v/>
      </c>
      <c r="C5" s="151"/>
      <c r="D5" s="174"/>
      <c r="E5" s="151"/>
      <c r="F5" s="152"/>
      <c r="G5" s="153">
        <f ca="1">IFERROR(NOW()-F5,"")</f>
        <v>45964.348768402779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45964.348768402779</v>
      </c>
      <c r="H6" s="152"/>
      <c r="I6" s="151" t="str">
        <f>IFERROR(VLOOKUP(D6,DB!A:F,6,0),"")</f>
        <v/>
      </c>
      <c r="J6" s="151" t="str">
        <f>IFERROR(VLOOKUP(D6,DB!A:G,7,0),"")</f>
        <v/>
      </c>
      <c r="K6" s="151"/>
      <c r="L6" s="151" t="str">
        <f>IFERROR(VLOOKUP(D6,DB!A:I,9,0),"")</f>
        <v/>
      </c>
    </row>
    <row r="7" spans="1:13" ht="30.75">
      <c r="A7" s="151"/>
      <c r="B7" s="151" t="str">
        <f>IFERROR(VLOOKUP(D7,DB!A:K,11,0),"")</f>
        <v/>
      </c>
      <c r="C7" s="151"/>
      <c r="D7" s="151"/>
      <c r="E7" s="151"/>
      <c r="F7" s="152"/>
      <c r="G7" s="153">
        <f ca="1">IFERROR(NOW()-F7,"")</f>
        <v>45964.348768402779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45964.348768402779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45964.348768402779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45964.348768402779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45964.348768402779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45964.348768402779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45964.348768402779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45964.348768402779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45964.348768402779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45964.348768402779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45964.348768402779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45964.348768402779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45964.348768402779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45964.348768402779</v>
      </c>
      <c r="H20" s="152"/>
      <c r="I20" s="151" t="str">
        <f>IFERROR(VLOOKUP(D20,DB!A:F,6,0),"")</f>
        <v/>
      </c>
      <c r="J20" s="151" t="str">
        <f>IFERROR(VLOOKUP(D20,DB!A:G,7,0),"")</f>
        <v/>
      </c>
      <c r="K20" s="151"/>
      <c r="L20" s="151" t="str">
        <f>IFERROR(VLOOKUP(D20,DB!A:I,9,0),"")</f>
        <v/>
      </c>
    </row>
    <row r="21" spans="1:12" ht="15">
      <c r="A21" s="151"/>
      <c r="B21" s="151" t="str">
        <f>IFERROR(VLOOKUP(D21,DB!A:K,11,0),"")</f>
        <v/>
      </c>
      <c r="C21" s="151"/>
      <c r="D21"/>
      <c r="E21" s="151"/>
      <c r="F21" s="152"/>
      <c r="G21" s="153">
        <f ca="1">IFERROR(NOW()-F21,"")</f>
        <v>45964.348768402779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45964.348768402779</v>
      </c>
      <c r="H22" s="152"/>
      <c r="I22" s="151" t="str">
        <f>IFERROR(VLOOKUP(D22,DB!A:F,6,0),"")</f>
        <v/>
      </c>
      <c r="J22" s="151" t="str">
        <f>IFERROR(VLOOKUP(D22,DB!A:G,7,0),"")</f>
        <v/>
      </c>
      <c r="K22" s="151"/>
      <c r="L22" s="151" t="str">
        <f>IFERROR(VLOOKUP(D22,DB!A:I,9,0),"")</f>
        <v/>
      </c>
    </row>
    <row r="23" spans="1:12" ht="15">
      <c r="A23" s="151"/>
      <c r="B23" s="151" t="str">
        <f>IFERROR(VLOOKUP(D23,DB!A:K,11,0),"")</f>
        <v/>
      </c>
      <c r="C23" s="151"/>
      <c r="D23"/>
      <c r="E23" s="151"/>
      <c r="F23" s="152"/>
      <c r="G23" s="153">
        <f ca="1">IFERROR(NOW()-F23,"")</f>
        <v>45964.348768402779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45964.348768402779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45964.348768402779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45964.348768402779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45964.348768402779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45964.348768402779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45964.348768402779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45964.348768402779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45964.348768402779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45964.348768402779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45964.348768402779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45964.348768402779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45964.348768402779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45964.348768402779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45964.348768402779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45964.348768402779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45964.348768402779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45964.348768402779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45964.348768402779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45964.348768402779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45964.348768402779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45964.348768402779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45964.348768402779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45964.348768402779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45964.348768402779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45964.348768402779</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45964.348768402779</v>
      </c>
      <c r="H49" s="152"/>
      <c r="I49" s="151" t="str">
        <f>IFERROR(VLOOKUP(D49,DB!A:F,6,0),"")</f>
        <v/>
      </c>
      <c r="J49" s="151" t="str">
        <f>IFERROR(VLOOKUP(D49,DB!A:G,7,0),"")</f>
        <v/>
      </c>
      <c r="K49" s="151"/>
      <c r="L49" s="151" t="str">
        <f>IFERROR(VLOOKUP(D49,DB!A:I,9,0),"")</f>
        <v/>
      </c>
    </row>
    <row r="50" spans="1:12" ht="15">
      <c r="A50" s="157"/>
      <c r="B50" s="157" t="str">
        <f>IFERROR(VLOOKUP(D50,DB!A:K,11,0),"")</f>
        <v/>
      </c>
      <c r="C50" s="157"/>
      <c r="D50" s="157"/>
      <c r="E50" s="157"/>
      <c r="F50" s="158"/>
      <c r="G50" s="159">
        <f ca="1">IFERROR(NOW()-F50,"")</f>
        <v>45964.348768402779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45964.348768402779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45964.348768402779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45964.348768402779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45964.348768402779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45964.348768402779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45964.348768402779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45964.348768402779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45964.348768402779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45964.348768402779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45964.348768402779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45964.348768402779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45964.348768402779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45964.348768402779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45964.348768402779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45964.348768402779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45964.348768402779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45964.348768402779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45964.348768402779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45964.348768402779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45964.348768402779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45964.348768402779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45964.348768402779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45964.348768402779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45964.348768402779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45964.348768402779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45964.348768402779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45964.348768402779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45964.348768402779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45964.348768402779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45964.348768402779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45964.348768402779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45964.348768402779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45964.348768402779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45964.348768402779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45964.348768402779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45964.348768402779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45964.348768402779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45964.348768402779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45964.348768402779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45964.348768402779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45964.348768402779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45964.348768402779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45964.348768402779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45964.348768402779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45964.348768402779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45964.348768402779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45964.348768402779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45964.348768402779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45964.348768402779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45964.348768402779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45964.348768402779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45964.348768402779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45964.348768402779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45964.348768402779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45964.348768402779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45964.348768402779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45964.348768402779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45964.348768402779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45964.348768402779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45964.348768402779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45964.348768402779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45964.348768402779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45964.348768402779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45964.348768402779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45964.348768402779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45964.348768402779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45964.348768402779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45964.348768402779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45964.348768402779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45964.348768402779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45964.348768402779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45964.348768402779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45964.348768402779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45964.348768402779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45964.348768402779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45964.348768402779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45964.348768402779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45964.348768402779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45964.348768402779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45964.348768402779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45964.348768402779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45964.348768402779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45964.348768402779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45964.348768402779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45964.348768402779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45964.348768402779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45964.348768402779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45964.348768402779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45964.348768402779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45964.348768402779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45964.348768402779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45964.348768402779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45964.348768402779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45964.348768402779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45964.348768402779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45964.348768402779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45964.348768402779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45964.348768402779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45964.348768402779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45964.348768402779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45964.348768402779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45964.348768402779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45964.348768402779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45964.348768402779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45964.348768402779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45964.348768402779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45964.348768402779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45964.348768402779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45964.348768402779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45964.348768402779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45964.348768402779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45964.348768402779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45964.348768402779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45964.348768402779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45964.348768402779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45964.348768402779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45964.348768402779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45964.348768402779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45964.348768402779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45964.348768402779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45964.348768402779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45964.348768402779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45964.348768402779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45964.348768402779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45964.348768402779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45964.348768402779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45964.348768402779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45964.348768402779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45964.348768402779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45964.348768402779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45964.348768402779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45964.348768402779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45964.348768402779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45964.348768402779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45964.348768402779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45964.348768402779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45964.348768402779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45964.348768402779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45964.348768402779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45964.348768402779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45964.348768402779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45964.348768402779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45964.348768402779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45964.348768402779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45964.348768402779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45964.348768402779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45964.348768402779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45964.348768402779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45964.348768402779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45964.348768402779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45964.348768402779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45964.348768402779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45964.348768402779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45964.348768402779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45964.348768402779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45964.348768402779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45964.348768402779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45964.348768402779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45964.348768402779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45964.348768402779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45964.348768402779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45964.348768402779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45964.348768402779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45964.348768402779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45964.348768402779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45964.348768402779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45964.348768402779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45964.348768402779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45964.348768402779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45964.348768402779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45964.348768402779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45964.348768402779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45964.348768402779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45964.348768402779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45964.348768402779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45964.348768402779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45964.348768402779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45964.348768402779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45964.348768402779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45964.348768402779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45964.348768402779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45964.348768402779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45964.348768402779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45964.348768402779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45964.348768402779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45964.348768402779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45964.348768402779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45964.348768402779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45964.348768402779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45964.348768402779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45964.348768402779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45964.348768402779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45964.348768402779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45964.348768402779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45964.348768402779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45964.348768402779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45964.348768402779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45964.348768402779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45964.348768402779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45964.348768402779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45964.348768402779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45964.348768402779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45964.348768402779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45964.348768402779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45964.348768402779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45964.348768402779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45964.348768402779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45964.348768402779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45964.348768402779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45964.348768402779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45964.348768402779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45964.348768402779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45964.348768402779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45964.348768402779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45964.348768402779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45964.348768402779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45964.348768402779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45964.348768402779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45964.348768402779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45964.348768402779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45964.348768402779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45964.348768402779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45964.348768402779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45964.348768402779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45964.348768402779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45964.348768402779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45964.348768402779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45964.348768402779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45964.348768402779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45964.348768402779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45964.348768402779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45964.348768402779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45964.348768402779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45964.348768402779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45964.348768402779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45964.348768402779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45964.348768402779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45964.348768402779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45964.348768402779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45964.348768402779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45964.348768402779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45964.348768402779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45964.348768402779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45964.348768402779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45964.348768402779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45964.348768402779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45964.348768402779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45964.348768402779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45964.348768402779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45964.348768402779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45964.348768402779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45964.348768402779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45964.348768402779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45964.348768402779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45964.348768402779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45964.348768402779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45964.348768402779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45964.348768402779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45964.348768402779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45964.348768402779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45964.348768402779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45964.348768402779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45964.348768402779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45964.348768402779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45964.348768402779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45964.348768402779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45964.348768402779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45964.348768402779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45964.348768402779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45964.348768402779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45964.348768402779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45964.348768402779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45964.348768402779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45964.348768402779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45964.348768402779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45964.348768402779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45964.348768402779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45964.348768402779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45964.348768402779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45964.348768402779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45964.348768402779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45964.348768402779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45964.348768402779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45964.348768402779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45964.348768402779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45964.348768402779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45964.348768402779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45964.348768402779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45964.348768402779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45964.348768402779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45964.348768402779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45964.348768402779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45964.348768402779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45964.348768402779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45964.348768402779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45964.348768402779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45964.348768402779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45964.348768402779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45964.348768402779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45964.348768402779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45964.348768402779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45964.348768402779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45964.348768402779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45964.348768402779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45964.348768402779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45964.348768402779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45964.348768402779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45964.348768402779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45964.348768402779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45964.348768402779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45964.348768402779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45964.348768402779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45964.348768402779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45964.348768402779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45964.348768402779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45964.348768402779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45964.348768402779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45964.348768402779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45964.348768402779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45964.348768402779</v>
      </c>
      <c r="H370" s="158"/>
      <c r="I370" s="157" t="str">
        <f>IFERROR(VLOOKUP(D370,DB!A:F,6,0),"")</f>
        <v/>
      </c>
      <c r="J370" s="157" t="str">
        <f>IFERROR(VLOOKUP(D370,DB!A:G,7,0),"")</f>
        <v/>
      </c>
      <c r="K370" s="157"/>
      <c r="L370" s="157" t="str">
        <f>IFERROR(VLOOKUP(D370,DB!A:I,9,0),"")</f>
        <v/>
      </c>
    </row>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80" ht="15"/>
    <row r="481" ht="15"/>
    <row r="483" ht="15"/>
    <row r="484" ht="15"/>
    <row r="485" ht="15"/>
    <row r="486" ht="15"/>
    <row r="488" ht="15"/>
    <row r="489" ht="15"/>
    <row r="496" ht="15"/>
    <row r="497" ht="15"/>
    <row r="498" ht="15"/>
    <row r="499" ht="15"/>
    <row r="500" ht="15"/>
    <row r="501" ht="15"/>
    <row r="504" ht="15"/>
    <row r="505" ht="15"/>
    <row r="506" ht="15"/>
    <row r="507" ht="15"/>
    <row r="508" ht="15"/>
    <row r="509" ht="15"/>
    <row r="510" ht="15"/>
    <row r="511" ht="15"/>
    <row r="512" ht="15"/>
    <row r="513" ht="15"/>
    <row r="514" ht="15"/>
    <row r="515"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1" ht="15"/>
    <row r="572" ht="15"/>
    <row r="609" ht="15"/>
    <row r="610" ht="15"/>
    <row r="611" ht="15"/>
    <row r="612" ht="15"/>
    <row r="613" ht="15"/>
    <row r="614" ht="15"/>
    <row r="615" ht="15"/>
    <row r="616" ht="15"/>
    <row r="617" ht="15"/>
    <row r="618"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9" ht="15"/>
    <row r="700" ht="15"/>
    <row r="701"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7" ht="15"/>
    <row r="738" ht="15"/>
    <row r="908" ht="15"/>
    <row r="909" ht="15"/>
    <row r="910" ht="15"/>
    <row r="911" ht="15"/>
    <row r="912" ht="15"/>
    <row r="913"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83" ht="15"/>
    <row r="984" ht="15"/>
    <row r="986" ht="15"/>
    <row r="987" ht="15"/>
    <row r="988" ht="15"/>
    <row r="989" ht="15"/>
    <row r="990" ht="15"/>
    <row r="991" ht="15"/>
    <row r="992" ht="15"/>
    <row r="994" ht="15"/>
    <row r="995" ht="15"/>
    <row r="996"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6" ht="15"/>
    <row r="1087" ht="15"/>
    <row r="1088" ht="15"/>
    <row r="1089" ht="15"/>
    <row r="1090" ht="15"/>
    <row r="1091" ht="15"/>
    <row r="1094" ht="15"/>
    <row r="1095" ht="15"/>
    <row r="1096" ht="15"/>
    <row r="1097" ht="15"/>
    <row r="1098" ht="15"/>
    <row r="1099" ht="15"/>
    <row r="1100" ht="15"/>
    <row r="1102" ht="15"/>
    <row r="1103" ht="15"/>
    <row r="1104" ht="15"/>
    <row r="1105" ht="15"/>
    <row r="1106" ht="15"/>
    <row r="1107" ht="15"/>
    <row r="1108" ht="15"/>
    <row r="1109" ht="15"/>
    <row r="1110" ht="15"/>
    <row r="1111" ht="15"/>
    <row r="1112" ht="15"/>
    <row r="1114" ht="15"/>
    <row r="1115" ht="15"/>
    <row r="1116" ht="15"/>
    <row r="1117" ht="15"/>
    <row r="1118" ht="15"/>
    <row r="1119" ht="15"/>
    <row r="1120" ht="15"/>
    <row r="1121" ht="15"/>
    <row r="1122" ht="15"/>
    <row r="1123" ht="15"/>
    <row r="1131" ht="15"/>
    <row r="1132" ht="15"/>
    <row r="1135" ht="15"/>
    <row r="1136" ht="15"/>
    <row r="1137" ht="15"/>
    <row r="1138" ht="15"/>
    <row r="1139" ht="15"/>
    <row r="1140" ht="15"/>
    <row r="1141" ht="15"/>
    <row r="1142" ht="15"/>
    <row r="1145" ht="15"/>
    <row r="1146" ht="15"/>
    <row r="1147" ht="15"/>
    <row r="1148" ht="15"/>
    <row r="1149" ht="15"/>
    <row r="1150" ht="15"/>
    <row r="1151" ht="15"/>
    <row r="1152" ht="15"/>
    <row r="1153" ht="15"/>
    <row r="1154" ht="15"/>
    <row r="1155" ht="15"/>
    <row r="1156" ht="15"/>
    <row r="1158" ht="15"/>
    <row r="1159" ht="15"/>
    <row r="1160" ht="15"/>
    <row r="1163" ht="15"/>
    <row r="1165" ht="15"/>
    <row r="1167" ht="15"/>
    <row r="1170" ht="15"/>
    <row r="1171" ht="15"/>
    <row r="1172" ht="15"/>
    <row r="1174" ht="15"/>
    <row r="1176" ht="15"/>
    <row r="1177" ht="15"/>
    <row r="1178" ht="15"/>
    <row r="1179" ht="15"/>
    <row r="1180" ht="15"/>
    <row r="1182" ht="15"/>
    <row r="1183" ht="15"/>
    <row r="1184" ht="15"/>
    <row r="1185" ht="15"/>
    <row r="1187" ht="15"/>
    <row r="1189" ht="15"/>
    <row r="1190" ht="15"/>
    <row r="1192" ht="15"/>
    <row r="1193" ht="15"/>
    <row r="1194" ht="15"/>
    <row r="1195" ht="15"/>
    <row r="1197" ht="15"/>
    <row r="1199" ht="15"/>
    <row r="1200" ht="15"/>
    <row r="1201" ht="15"/>
    <row r="1202" ht="15"/>
    <row r="1204" ht="15"/>
    <row r="1205" ht="15"/>
    <row r="1206" ht="15"/>
    <row r="1207" ht="15"/>
    <row r="1208" ht="15"/>
    <row r="1209" ht="15"/>
    <row r="1210" ht="15"/>
    <row r="1213" ht="15"/>
    <row r="1215" ht="15"/>
    <row r="1216" ht="15"/>
    <row r="1217" ht="15"/>
    <row r="1218" ht="15"/>
    <row r="1219" ht="15"/>
    <row r="1220" ht="15"/>
    <row r="1221" ht="15"/>
    <row r="1222" ht="15"/>
    <row r="1225" ht="15"/>
    <row r="1226" ht="15"/>
    <row r="1228" ht="15"/>
    <row r="1230" ht="15"/>
    <row r="1231" ht="15"/>
    <row r="1232" ht="15"/>
    <row r="1233" ht="15"/>
    <row r="1234" ht="15"/>
    <row r="1238" ht="15"/>
    <row r="1239" ht="15"/>
    <row r="1241" ht="15"/>
    <row r="1242" ht="15"/>
    <row r="1245" ht="15"/>
    <row r="1246" ht="15"/>
    <row r="1250" ht="15"/>
    <row r="1257" ht="15"/>
    <row r="1259" ht="15"/>
    <row r="1260" ht="15"/>
    <row r="1261" ht="15"/>
    <row r="1268" ht="15"/>
    <row r="1269" ht="15"/>
  </sheetData>
  <dataValidations count="2">
    <dataValidation allowBlank="1" showInputMessage="1" showErrorMessage="1" sqref="E1" xr:uid="{920C6338-E771-4DAE-8C89-92A9093EA4DE}"/>
    <dataValidation type="list" allowBlank="1" showInputMessage="1" showErrorMessage="1" sqref="E2:E3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39123</v>
      </c>
      <c r="B2" s="169" t="str">
        <f>IFERROR(VLOOKUP(D2,DB!A:K,11,0),"")</f>
        <v>R6</v>
      </c>
      <c r="C2" s="170">
        <v>1</v>
      </c>
      <c r="D2" s="169" t="s">
        <v>30770</v>
      </c>
      <c r="E2" s="102" t="s">
        <v>39021</v>
      </c>
      <c r="F2" s="175">
        <v>45964.139004629629</v>
      </c>
      <c r="G2" s="115">
        <f t="shared" ref="G2:G15" ca="1" si="0">IFERROR(NOW()-F2,"-")</f>
        <v>0.20976377314946149</v>
      </c>
      <c r="H2" s="171">
        <v>45964.083634259259</v>
      </c>
      <c r="I2" s="169" t="str">
        <f>IFERROR(VLOOKUP(D2,DB!A:F,6,0),"")</f>
        <v>SCECO</v>
      </c>
      <c r="J2" s="169" t="str">
        <f>IFERROR(VLOOKUP(D2,DB!A:G,7,0),"")</f>
        <v>Vandalized</v>
      </c>
      <c r="K2" s="172" t="s">
        <v>39124</v>
      </c>
      <c r="L2" s="173" t="str">
        <f>IFERROR(VLOOKUP(D2,DB!A:I,9,0),"")</f>
        <v>Latis</v>
      </c>
    </row>
    <row r="3" spans="1:16383" ht="31.5" customHeight="1">
      <c r="A3" s="168"/>
      <c r="B3" s="169" t="str">
        <f>IFERROR(VLOOKUP(D3,DB!A:K,11,0),"")</f>
        <v/>
      </c>
      <c r="C3" s="170"/>
      <c r="D3" s="169"/>
      <c r="E3" s="102"/>
      <c r="F3" s="171"/>
      <c r="G3" s="115">
        <f t="shared" ca="1" si="0"/>
        <v>45964.348768402779</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45964.348768402779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45964.348768402779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45964.348768402779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45964.348768402779</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45964.348768402779</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45964.348768402779</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45964.348768402779</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45964.348768402779</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45964.348768402779</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45964.348768402779</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45964.348768402779</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45964.348768402779</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45964.348768402779</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45964.348768402779</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45964.348768402779</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45964.348768402779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45964.348768402779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45964.348768402779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45964.348768402779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45964.348768402779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45964.348768402779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45964.348768402779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45964.348768402779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45964.348768402779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45964.348768402779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45964.348768402779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45964.348768402779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45964.348768402779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45964.348768402779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45964.348768402779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45964.348768402779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45964.348768402779</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2025-11-03T05:23:32Z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